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-120" yWindow="-120" windowWidth="20730" windowHeight="11160" activeTab="2"/>
  </bookViews>
  <sheets>
    <sheet name="RUN" sheetId="1" r:id="rId1"/>
    <sheet name="JUMP" sheetId="2" r:id="rId2"/>
    <sheet name="FLY" sheetId="3" r:id="rId3"/>
    <sheet name="Sayfa1" sheetId="8" r:id="rId4"/>
    <sheet name="VERİBİS" sheetId="4" r:id="rId5"/>
    <sheet name="DRİVE" sheetId="5" r:id="rId6"/>
    <sheet name="MASRAFF" sheetId="7" r:id="rId7"/>
  </sheets>
  <definedNames>
    <definedName name="_xlnm._FilterDatabase" localSheetId="2" hidden="1">FLY!$A$2:$G$350</definedName>
    <definedName name="_xlnm._FilterDatabase" localSheetId="1" hidden="1">JUMP!$A$2:$G$350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7" i="3" l="1"/>
  <c r="E357" i="3"/>
  <c r="G354" i="3"/>
  <c r="G363" i="3" s="1"/>
  <c r="G365" i="3" s="1"/>
  <c r="F354" i="3"/>
  <c r="E353" i="3"/>
  <c r="E363" i="3" s="1"/>
  <c r="D353" i="3"/>
  <c r="I350" i="3"/>
  <c r="H350" i="3"/>
  <c r="I349" i="3"/>
  <c r="H349" i="3"/>
  <c r="I348" i="3"/>
  <c r="H348" i="3"/>
  <c r="I347" i="3"/>
  <c r="H347" i="3"/>
  <c r="I346" i="3"/>
  <c r="I345" i="3"/>
  <c r="I344" i="3"/>
  <c r="H344" i="3"/>
  <c r="I343" i="3"/>
  <c r="H343" i="3"/>
  <c r="I342" i="3"/>
  <c r="H342" i="3"/>
  <c r="I341" i="3"/>
  <c r="H341" i="3"/>
  <c r="I340" i="3"/>
  <c r="H340" i="3"/>
  <c r="I339" i="3"/>
  <c r="H339" i="3"/>
  <c r="I338" i="3"/>
  <c r="H338" i="3"/>
  <c r="I337" i="3"/>
  <c r="H337" i="3"/>
  <c r="I336" i="3"/>
  <c r="H336" i="3"/>
  <c r="I335" i="3"/>
  <c r="H335" i="3"/>
  <c r="I334" i="3"/>
  <c r="H334" i="3"/>
  <c r="I333" i="3"/>
  <c r="H333" i="3"/>
  <c r="I332" i="3"/>
  <c r="H332" i="3"/>
  <c r="I331" i="3"/>
  <c r="H331" i="3"/>
  <c r="I330" i="3"/>
  <c r="H330" i="3"/>
  <c r="I329" i="3"/>
  <c r="H329" i="3"/>
  <c r="I328" i="3"/>
  <c r="H328" i="3"/>
  <c r="I327" i="3"/>
  <c r="H327" i="3"/>
  <c r="I326" i="3"/>
  <c r="H326" i="3"/>
  <c r="I325" i="3"/>
  <c r="H325" i="3"/>
  <c r="I324" i="3"/>
  <c r="H324" i="3"/>
  <c r="I323" i="3"/>
  <c r="H323" i="3"/>
  <c r="I322" i="3"/>
  <c r="H322" i="3"/>
  <c r="I321" i="3"/>
  <c r="H321" i="3"/>
  <c r="I320" i="3"/>
  <c r="H320" i="3"/>
  <c r="I319" i="3"/>
  <c r="H319" i="3"/>
  <c r="I318" i="3"/>
  <c r="H318" i="3"/>
  <c r="I317" i="3"/>
  <c r="H317" i="3"/>
  <c r="I316" i="3"/>
  <c r="H316" i="3"/>
  <c r="I315" i="3"/>
  <c r="H315" i="3"/>
  <c r="I314" i="3"/>
  <c r="H314" i="3"/>
  <c r="I313" i="3"/>
  <c r="H313" i="3"/>
  <c r="I312" i="3"/>
  <c r="H312" i="3"/>
  <c r="I311" i="3"/>
  <c r="H311" i="3"/>
  <c r="I310" i="3"/>
  <c r="H310" i="3"/>
  <c r="I309" i="3"/>
  <c r="H309" i="3"/>
  <c r="I308" i="3"/>
  <c r="H308" i="3"/>
  <c r="I307" i="3"/>
  <c r="H307" i="3"/>
  <c r="I306" i="3"/>
  <c r="H306" i="3"/>
  <c r="I305" i="3"/>
  <c r="H305" i="3"/>
  <c r="I304" i="3"/>
  <c r="H304" i="3"/>
  <c r="I303" i="3"/>
  <c r="H303" i="3"/>
  <c r="I302" i="3"/>
  <c r="H302" i="3"/>
  <c r="I301" i="3"/>
  <c r="H301" i="3"/>
  <c r="I300" i="3"/>
  <c r="H300" i="3"/>
  <c r="I299" i="3"/>
  <c r="H299" i="3"/>
  <c r="I298" i="3"/>
  <c r="H298" i="3"/>
  <c r="I297" i="3"/>
  <c r="H297" i="3"/>
  <c r="I296" i="3"/>
  <c r="H296" i="3"/>
  <c r="I295" i="3"/>
  <c r="H295" i="3"/>
  <c r="I294" i="3"/>
  <c r="H294" i="3"/>
  <c r="I293" i="3"/>
  <c r="H293" i="3"/>
  <c r="I292" i="3"/>
  <c r="H292" i="3"/>
  <c r="I291" i="3"/>
  <c r="H291" i="3"/>
  <c r="I290" i="3"/>
  <c r="H290" i="3"/>
  <c r="I289" i="3"/>
  <c r="H289" i="3"/>
  <c r="I288" i="3"/>
  <c r="H288" i="3"/>
  <c r="I287" i="3"/>
  <c r="H287" i="3"/>
  <c r="I286" i="3"/>
  <c r="H286" i="3"/>
  <c r="I285" i="3"/>
  <c r="H285" i="3"/>
  <c r="I284" i="3"/>
  <c r="H284" i="3"/>
  <c r="I283" i="3"/>
  <c r="H283" i="3"/>
  <c r="I282" i="3"/>
  <c r="H282" i="3"/>
  <c r="I281" i="3"/>
  <c r="H281" i="3"/>
  <c r="I280" i="3"/>
  <c r="H280" i="3"/>
  <c r="I279" i="3"/>
  <c r="H279" i="3"/>
  <c r="I278" i="3"/>
  <c r="H278" i="3"/>
  <c r="I277" i="3"/>
  <c r="H277" i="3"/>
  <c r="I276" i="3"/>
  <c r="H276" i="3"/>
  <c r="I275" i="3"/>
  <c r="H275" i="3"/>
  <c r="I274" i="3"/>
  <c r="H274" i="3"/>
  <c r="I273" i="3"/>
  <c r="H273" i="3"/>
  <c r="I272" i="3"/>
  <c r="H272" i="3"/>
  <c r="I271" i="3"/>
  <c r="H271" i="3"/>
  <c r="I270" i="3"/>
  <c r="H270" i="3"/>
  <c r="I269" i="3"/>
  <c r="H269" i="3"/>
  <c r="I268" i="3"/>
  <c r="H268" i="3"/>
  <c r="I267" i="3"/>
  <c r="H267" i="3"/>
  <c r="I266" i="3"/>
  <c r="H266" i="3"/>
  <c r="I265" i="3"/>
  <c r="H265" i="3"/>
  <c r="I264" i="3"/>
  <c r="H264" i="3"/>
  <c r="I263" i="3"/>
  <c r="H263" i="3"/>
  <c r="I262" i="3"/>
  <c r="H262" i="3"/>
  <c r="I261" i="3"/>
  <c r="H261" i="3"/>
  <c r="I260" i="3"/>
  <c r="H260" i="3"/>
  <c r="I259" i="3"/>
  <c r="H259" i="3"/>
  <c r="I258" i="3"/>
  <c r="H258" i="3"/>
  <c r="I257" i="3"/>
  <c r="H257" i="3"/>
  <c r="I256" i="3"/>
  <c r="H256" i="3"/>
  <c r="I255" i="3"/>
  <c r="H255" i="3"/>
  <c r="I254" i="3"/>
  <c r="H254" i="3"/>
  <c r="I253" i="3"/>
  <c r="H253" i="3"/>
  <c r="I252" i="3"/>
  <c r="H252" i="3"/>
  <c r="I251" i="3"/>
  <c r="H251" i="3"/>
  <c r="I250" i="3"/>
  <c r="H250" i="3"/>
  <c r="I249" i="3"/>
  <c r="H249" i="3"/>
  <c r="I248" i="3"/>
  <c r="H248" i="3"/>
  <c r="I247" i="3"/>
  <c r="H247" i="3"/>
  <c r="I246" i="3"/>
  <c r="H246" i="3"/>
  <c r="I245" i="3"/>
  <c r="H245" i="3"/>
  <c r="I244" i="3"/>
  <c r="H244" i="3"/>
  <c r="I243" i="3"/>
  <c r="H243" i="3"/>
  <c r="I242" i="3"/>
  <c r="H242" i="3"/>
  <c r="I241" i="3"/>
  <c r="H241" i="3"/>
  <c r="I240" i="3"/>
  <c r="H240" i="3"/>
  <c r="I239" i="3"/>
  <c r="H239" i="3"/>
  <c r="I238" i="3"/>
  <c r="H238" i="3"/>
  <c r="I237" i="3"/>
  <c r="H237" i="3"/>
  <c r="I236" i="3"/>
  <c r="H236" i="3"/>
  <c r="I235" i="3"/>
  <c r="H235" i="3"/>
  <c r="I234" i="3"/>
  <c r="H234" i="3"/>
  <c r="I233" i="3"/>
  <c r="H233" i="3"/>
  <c r="I232" i="3"/>
  <c r="H232" i="3"/>
  <c r="I231" i="3"/>
  <c r="H231" i="3"/>
  <c r="I230" i="3"/>
  <c r="H230" i="3"/>
  <c r="I229" i="3"/>
  <c r="H229" i="3"/>
  <c r="I228" i="3"/>
  <c r="H228" i="3"/>
  <c r="I227" i="3"/>
  <c r="H227" i="3"/>
  <c r="I226" i="3"/>
  <c r="H226" i="3"/>
  <c r="I225" i="3"/>
  <c r="H225" i="3"/>
  <c r="I224" i="3"/>
  <c r="H224" i="3"/>
  <c r="I223" i="3"/>
  <c r="H223" i="3"/>
  <c r="I222" i="3"/>
  <c r="H222" i="3"/>
  <c r="I221" i="3"/>
  <c r="H221" i="3"/>
  <c r="I220" i="3"/>
  <c r="H220" i="3"/>
  <c r="I219" i="3"/>
  <c r="H219" i="3"/>
  <c r="I218" i="3"/>
  <c r="H218" i="3"/>
  <c r="I217" i="3"/>
  <c r="H217" i="3"/>
  <c r="I216" i="3"/>
  <c r="H216" i="3"/>
  <c r="I215" i="3"/>
  <c r="H215" i="3"/>
  <c r="I214" i="3"/>
  <c r="H214" i="3"/>
  <c r="I213" i="3"/>
  <c r="H213" i="3"/>
  <c r="I212" i="3"/>
  <c r="H212" i="3"/>
  <c r="I211" i="3"/>
  <c r="H211" i="3"/>
  <c r="I210" i="3"/>
  <c r="H210" i="3"/>
  <c r="I209" i="3"/>
  <c r="H209" i="3"/>
  <c r="I208" i="3"/>
  <c r="H208" i="3"/>
  <c r="I207" i="3"/>
  <c r="H207" i="3"/>
  <c r="I206" i="3"/>
  <c r="H206" i="3"/>
  <c r="I205" i="3"/>
  <c r="H205" i="3"/>
  <c r="I204" i="3"/>
  <c r="H204" i="3"/>
  <c r="I203" i="3"/>
  <c r="H203" i="3"/>
  <c r="I202" i="3"/>
  <c r="H202" i="3"/>
  <c r="I201" i="3"/>
  <c r="H201" i="3"/>
  <c r="I200" i="3"/>
  <c r="H200" i="3"/>
  <c r="I199" i="3"/>
  <c r="H199" i="3"/>
  <c r="I198" i="3"/>
  <c r="H198" i="3"/>
  <c r="I197" i="3"/>
  <c r="H197" i="3"/>
  <c r="I196" i="3"/>
  <c r="H196" i="3"/>
  <c r="I195" i="3"/>
  <c r="H195" i="3"/>
  <c r="I194" i="3"/>
  <c r="H194" i="3"/>
  <c r="I193" i="3"/>
  <c r="H193" i="3"/>
  <c r="I192" i="3"/>
  <c r="H192" i="3"/>
  <c r="I191" i="3"/>
  <c r="H191" i="3"/>
  <c r="I190" i="3"/>
  <c r="H190" i="3"/>
  <c r="I189" i="3"/>
  <c r="H189" i="3"/>
  <c r="I188" i="3"/>
  <c r="H188" i="3"/>
  <c r="I187" i="3"/>
  <c r="H187" i="3"/>
  <c r="I186" i="3"/>
  <c r="H186" i="3"/>
  <c r="I185" i="3"/>
  <c r="H185" i="3"/>
  <c r="I184" i="3"/>
  <c r="H184" i="3"/>
  <c r="I183" i="3"/>
  <c r="H183" i="3"/>
  <c r="I182" i="3"/>
  <c r="H182" i="3"/>
  <c r="I181" i="3"/>
  <c r="H181" i="3"/>
  <c r="I180" i="3"/>
  <c r="H180" i="3"/>
  <c r="I179" i="3"/>
  <c r="H179" i="3"/>
  <c r="I178" i="3"/>
  <c r="H178" i="3"/>
  <c r="I177" i="3"/>
  <c r="H177" i="3"/>
  <c r="I176" i="3"/>
  <c r="H176" i="3"/>
  <c r="I175" i="3"/>
  <c r="H175" i="3"/>
  <c r="I174" i="3"/>
  <c r="H174" i="3"/>
  <c r="I173" i="3"/>
  <c r="H173" i="3"/>
  <c r="I172" i="3"/>
  <c r="H172" i="3"/>
  <c r="I171" i="3"/>
  <c r="H171" i="3"/>
  <c r="I170" i="3"/>
  <c r="H170" i="3"/>
  <c r="I169" i="3"/>
  <c r="H169" i="3"/>
  <c r="I168" i="3"/>
  <c r="H168" i="3"/>
  <c r="I167" i="3"/>
  <c r="H167" i="3"/>
  <c r="I166" i="3"/>
  <c r="H166" i="3"/>
  <c r="I165" i="3"/>
  <c r="H165" i="3"/>
  <c r="I164" i="3"/>
  <c r="H164" i="3"/>
  <c r="I163" i="3"/>
  <c r="H163" i="3"/>
  <c r="I162" i="3"/>
  <c r="H162" i="3"/>
  <c r="I161" i="3"/>
  <c r="H161" i="3"/>
  <c r="I160" i="3"/>
  <c r="H160" i="3"/>
  <c r="I159" i="3"/>
  <c r="H159" i="3"/>
  <c r="I158" i="3"/>
  <c r="H158" i="3"/>
  <c r="I157" i="3"/>
  <c r="H157" i="3"/>
  <c r="I156" i="3"/>
  <c r="H156" i="3"/>
  <c r="I155" i="3"/>
  <c r="H155" i="3"/>
  <c r="I154" i="3"/>
  <c r="H154" i="3"/>
  <c r="I153" i="3"/>
  <c r="H153" i="3"/>
  <c r="I152" i="3"/>
  <c r="H152" i="3"/>
  <c r="I151" i="3"/>
  <c r="H151" i="3"/>
  <c r="I150" i="3"/>
  <c r="H150" i="3"/>
  <c r="I149" i="3"/>
  <c r="H149" i="3"/>
  <c r="I148" i="3"/>
  <c r="H148" i="3"/>
  <c r="I147" i="3"/>
  <c r="H147" i="3"/>
  <c r="I146" i="3"/>
  <c r="H146" i="3"/>
  <c r="I145" i="3"/>
  <c r="H145" i="3"/>
  <c r="I144" i="3"/>
  <c r="H144" i="3"/>
  <c r="I143" i="3"/>
  <c r="H143" i="3"/>
  <c r="I142" i="3"/>
  <c r="H142" i="3"/>
  <c r="I141" i="3"/>
  <c r="H141" i="3"/>
  <c r="I140" i="3"/>
  <c r="H140" i="3"/>
  <c r="I139" i="3"/>
  <c r="H139" i="3"/>
  <c r="I138" i="3"/>
  <c r="H138" i="3"/>
  <c r="I137" i="3"/>
  <c r="H137" i="3"/>
  <c r="I136" i="3"/>
  <c r="H136" i="3"/>
  <c r="I135" i="3"/>
  <c r="H135" i="3"/>
  <c r="I134" i="3"/>
  <c r="H134" i="3"/>
  <c r="I133" i="3"/>
  <c r="H133" i="3"/>
  <c r="I132" i="3"/>
  <c r="H132" i="3"/>
  <c r="I131" i="3"/>
  <c r="H131" i="3"/>
  <c r="I130" i="3"/>
  <c r="H130" i="3"/>
  <c r="I129" i="3"/>
  <c r="H129" i="3"/>
  <c r="I128" i="3"/>
  <c r="H128" i="3"/>
  <c r="I127" i="3"/>
  <c r="H127" i="3"/>
  <c r="I126" i="3"/>
  <c r="H126" i="3"/>
  <c r="I125" i="3"/>
  <c r="H125" i="3"/>
  <c r="I124" i="3"/>
  <c r="H124" i="3"/>
  <c r="I123" i="3"/>
  <c r="H123" i="3"/>
  <c r="I122" i="3"/>
  <c r="H122" i="3"/>
  <c r="I121" i="3"/>
  <c r="H121" i="3"/>
  <c r="I120" i="3"/>
  <c r="H120" i="3"/>
  <c r="I119" i="3"/>
  <c r="H119" i="3"/>
  <c r="I118" i="3"/>
  <c r="H118" i="3"/>
  <c r="I117" i="3"/>
  <c r="H117" i="3"/>
  <c r="I116" i="3"/>
  <c r="H116" i="3"/>
  <c r="I115" i="3"/>
  <c r="H115" i="3"/>
  <c r="I114" i="3"/>
  <c r="H114" i="3"/>
  <c r="I113" i="3"/>
  <c r="H113" i="3"/>
  <c r="I112" i="3"/>
  <c r="H112" i="3"/>
  <c r="I111" i="3"/>
  <c r="H111" i="3"/>
  <c r="I110" i="3"/>
  <c r="H110" i="3"/>
  <c r="I109" i="3"/>
  <c r="H109" i="3"/>
  <c r="I108" i="3"/>
  <c r="H108" i="3"/>
  <c r="I107" i="3"/>
  <c r="H107" i="3"/>
  <c r="I106" i="3"/>
  <c r="H106" i="3"/>
  <c r="I105" i="3"/>
  <c r="H105" i="3"/>
  <c r="I104" i="3"/>
  <c r="H104" i="3"/>
  <c r="I103" i="3"/>
  <c r="H103" i="3"/>
  <c r="I102" i="3"/>
  <c r="H102" i="3"/>
  <c r="I101" i="3"/>
  <c r="H101" i="3"/>
  <c r="I100" i="3"/>
  <c r="H100" i="3"/>
  <c r="I99" i="3"/>
  <c r="H99" i="3"/>
  <c r="I98" i="3"/>
  <c r="H98" i="3"/>
  <c r="I97" i="3"/>
  <c r="H97" i="3"/>
  <c r="I96" i="3"/>
  <c r="H96" i="3"/>
  <c r="I95" i="3"/>
  <c r="H95" i="3"/>
  <c r="I94" i="3"/>
  <c r="H94" i="3"/>
  <c r="I93" i="3"/>
  <c r="H93" i="3"/>
  <c r="I92" i="3"/>
  <c r="H92" i="3"/>
  <c r="I91" i="3"/>
  <c r="H91" i="3"/>
  <c r="I90" i="3"/>
  <c r="H90" i="3"/>
  <c r="I89" i="3"/>
  <c r="H89" i="3"/>
  <c r="I88" i="3"/>
  <c r="H88" i="3"/>
  <c r="I87" i="3"/>
  <c r="H87" i="3"/>
  <c r="I86" i="3"/>
  <c r="H86" i="3"/>
  <c r="I85" i="3"/>
  <c r="H85" i="3"/>
  <c r="I84" i="3"/>
  <c r="H84" i="3"/>
  <c r="I83" i="3"/>
  <c r="H83" i="3"/>
  <c r="I82" i="3"/>
  <c r="H82" i="3"/>
  <c r="I81" i="3"/>
  <c r="H81" i="3"/>
  <c r="I80" i="3"/>
  <c r="H80" i="3"/>
  <c r="I79" i="3"/>
  <c r="H79" i="3"/>
  <c r="I78" i="3"/>
  <c r="H78" i="3"/>
  <c r="I77" i="3"/>
  <c r="H77" i="3"/>
  <c r="I76" i="3"/>
  <c r="H76" i="3"/>
  <c r="I75" i="3"/>
  <c r="H75" i="3"/>
  <c r="I74" i="3"/>
  <c r="H74" i="3"/>
  <c r="I73" i="3"/>
  <c r="H73" i="3"/>
  <c r="I72" i="3"/>
  <c r="H72" i="3"/>
  <c r="I71" i="3"/>
  <c r="H71" i="3"/>
  <c r="I70" i="3"/>
  <c r="H70" i="3"/>
  <c r="I69" i="3"/>
  <c r="H69" i="3"/>
  <c r="I68" i="3"/>
  <c r="H68" i="3"/>
  <c r="I67" i="3"/>
  <c r="H67" i="3"/>
  <c r="I66" i="3"/>
  <c r="H66" i="3"/>
  <c r="I65" i="3"/>
  <c r="H65" i="3"/>
  <c r="I64" i="3"/>
  <c r="H64" i="3"/>
  <c r="I63" i="3"/>
  <c r="H63" i="3"/>
  <c r="I62" i="3"/>
  <c r="H62" i="3"/>
  <c r="I61" i="3"/>
  <c r="H61" i="3"/>
  <c r="I60" i="3"/>
  <c r="H60" i="3"/>
  <c r="I59" i="3"/>
  <c r="H59" i="3"/>
  <c r="I58" i="3"/>
  <c r="H58" i="3"/>
  <c r="I57" i="3"/>
  <c r="H57" i="3"/>
  <c r="I56" i="3"/>
  <c r="H56" i="3"/>
  <c r="I55" i="3"/>
  <c r="H55" i="3"/>
  <c r="I54" i="3"/>
  <c r="H54" i="3"/>
  <c r="I53" i="3"/>
  <c r="H53" i="3"/>
  <c r="I52" i="3"/>
  <c r="H52" i="3"/>
  <c r="I51" i="3"/>
  <c r="H51" i="3"/>
  <c r="I50" i="3"/>
  <c r="H50" i="3"/>
  <c r="I49" i="3"/>
  <c r="H49" i="3"/>
  <c r="I48" i="3"/>
  <c r="H48" i="3"/>
  <c r="I47" i="3"/>
  <c r="H47" i="3"/>
  <c r="I46" i="3"/>
  <c r="H46" i="3"/>
  <c r="I45" i="3"/>
  <c r="H45" i="3"/>
  <c r="I44" i="3"/>
  <c r="H44" i="3"/>
  <c r="I43" i="3"/>
  <c r="H43" i="3"/>
  <c r="I42" i="3"/>
  <c r="H42" i="3"/>
  <c r="I41" i="3"/>
  <c r="H41" i="3"/>
  <c r="I40" i="3"/>
  <c r="H40" i="3"/>
  <c r="I39" i="3"/>
  <c r="H39" i="3"/>
  <c r="I38" i="3"/>
  <c r="H38" i="3"/>
  <c r="I37" i="3"/>
  <c r="H37" i="3"/>
  <c r="I36" i="3"/>
  <c r="H36" i="3"/>
  <c r="I35" i="3"/>
  <c r="H35" i="3"/>
  <c r="I34" i="3"/>
  <c r="H34" i="3"/>
  <c r="I33" i="3"/>
  <c r="H33" i="3"/>
  <c r="I32" i="3"/>
  <c r="H32" i="3"/>
  <c r="I31" i="3"/>
  <c r="H31" i="3"/>
  <c r="I30" i="3"/>
  <c r="H30" i="3"/>
  <c r="I29" i="3"/>
  <c r="H29" i="3"/>
  <c r="I28" i="3"/>
  <c r="H28" i="3"/>
  <c r="I27" i="3"/>
  <c r="H27" i="3"/>
  <c r="I26" i="3"/>
  <c r="H26" i="3"/>
  <c r="I25" i="3"/>
  <c r="H25" i="3"/>
  <c r="I24" i="3"/>
  <c r="H24" i="3"/>
  <c r="I23" i="3"/>
  <c r="H23" i="3"/>
  <c r="I22" i="3"/>
  <c r="H22" i="3"/>
  <c r="I21" i="3"/>
  <c r="H21" i="3"/>
  <c r="I20" i="3"/>
  <c r="H20" i="3"/>
  <c r="I19" i="3"/>
  <c r="H19" i="3"/>
  <c r="I18" i="3"/>
  <c r="H18" i="3"/>
  <c r="I17" i="3"/>
  <c r="H17" i="3"/>
  <c r="I16" i="3"/>
  <c r="H16" i="3"/>
  <c r="I15" i="3"/>
  <c r="H15" i="3"/>
  <c r="I14" i="3"/>
  <c r="H14" i="3"/>
  <c r="I13" i="3"/>
  <c r="H13" i="3"/>
  <c r="I12" i="3"/>
  <c r="H12" i="3"/>
  <c r="I11" i="3"/>
  <c r="H11" i="3"/>
  <c r="I10" i="3"/>
  <c r="H10" i="3"/>
  <c r="I9" i="3"/>
  <c r="H9" i="3"/>
  <c r="I8" i="3"/>
  <c r="H8" i="3"/>
  <c r="I7" i="3"/>
  <c r="H7" i="3"/>
  <c r="I6" i="3"/>
  <c r="H6" i="3"/>
  <c r="I5" i="3"/>
  <c r="H5" i="3"/>
  <c r="I4" i="3"/>
  <c r="H4" i="3"/>
  <c r="I3" i="3"/>
  <c r="H3" i="3"/>
  <c r="G358" i="2"/>
  <c r="E358" i="2"/>
  <c r="G355" i="2"/>
  <c r="G364" i="2" s="1"/>
  <c r="G366" i="2" s="1"/>
  <c r="F355" i="2"/>
  <c r="E354" i="2"/>
  <c r="E364" i="2" s="1"/>
  <c r="D354" i="2"/>
  <c r="I350" i="2"/>
  <c r="H350" i="2"/>
  <c r="I349" i="2"/>
  <c r="H349" i="2"/>
  <c r="I348" i="2"/>
  <c r="H348" i="2"/>
  <c r="I347" i="2"/>
  <c r="H347" i="2"/>
  <c r="I346" i="2"/>
  <c r="H346" i="2"/>
  <c r="I345" i="2"/>
  <c r="H345" i="2"/>
  <c r="I344" i="2"/>
  <c r="H344" i="2"/>
  <c r="I343" i="2"/>
  <c r="H343" i="2"/>
  <c r="I342" i="2"/>
  <c r="H342" i="2"/>
  <c r="I341" i="2"/>
  <c r="H341" i="2"/>
  <c r="I340" i="2"/>
  <c r="H340" i="2"/>
  <c r="I339" i="2"/>
  <c r="H339" i="2"/>
  <c r="I338" i="2"/>
  <c r="H338" i="2"/>
  <c r="I337" i="2"/>
  <c r="H337" i="2"/>
  <c r="I336" i="2"/>
  <c r="H336" i="2"/>
  <c r="I335" i="2"/>
  <c r="H335" i="2"/>
  <c r="I334" i="2"/>
  <c r="H334" i="2"/>
  <c r="I333" i="2"/>
  <c r="H333" i="2"/>
  <c r="I332" i="2"/>
  <c r="H332" i="2"/>
  <c r="I331" i="2"/>
  <c r="H331" i="2"/>
  <c r="I330" i="2"/>
  <c r="H330" i="2"/>
  <c r="I329" i="2"/>
  <c r="H329" i="2"/>
  <c r="I328" i="2"/>
  <c r="H328" i="2"/>
  <c r="I327" i="2"/>
  <c r="H327" i="2"/>
  <c r="I326" i="2"/>
  <c r="H326" i="2"/>
  <c r="I325" i="2"/>
  <c r="H325" i="2"/>
  <c r="I324" i="2"/>
  <c r="H324" i="2"/>
  <c r="I323" i="2"/>
  <c r="H323" i="2"/>
  <c r="I322" i="2"/>
  <c r="H322" i="2"/>
  <c r="I321" i="2"/>
  <c r="H321" i="2"/>
  <c r="I320" i="2"/>
  <c r="H320" i="2"/>
  <c r="I319" i="2"/>
  <c r="H319" i="2"/>
  <c r="I318" i="2"/>
  <c r="H318" i="2"/>
  <c r="I317" i="2"/>
  <c r="H317" i="2"/>
  <c r="I316" i="2"/>
  <c r="H316" i="2"/>
  <c r="I315" i="2"/>
  <c r="H315" i="2"/>
  <c r="I314" i="2"/>
  <c r="H314" i="2"/>
  <c r="I313" i="2"/>
  <c r="H313" i="2"/>
  <c r="I312" i="2"/>
  <c r="H312" i="2"/>
  <c r="I311" i="2"/>
  <c r="H311" i="2"/>
  <c r="I310" i="2"/>
  <c r="H310" i="2"/>
  <c r="I309" i="2"/>
  <c r="H309" i="2"/>
  <c r="I308" i="2"/>
  <c r="H308" i="2"/>
  <c r="I307" i="2"/>
  <c r="H307" i="2"/>
  <c r="I306" i="2"/>
  <c r="H306" i="2"/>
  <c r="I305" i="2"/>
  <c r="H305" i="2"/>
  <c r="I304" i="2"/>
  <c r="H304" i="2"/>
  <c r="I303" i="2"/>
  <c r="H303" i="2"/>
  <c r="I302" i="2"/>
  <c r="H302" i="2"/>
  <c r="I301" i="2"/>
  <c r="H301" i="2"/>
  <c r="I300" i="2"/>
  <c r="H300" i="2"/>
  <c r="I299" i="2"/>
  <c r="H299" i="2"/>
  <c r="I298" i="2"/>
  <c r="H298" i="2"/>
  <c r="I297" i="2"/>
  <c r="H297" i="2"/>
  <c r="I296" i="2"/>
  <c r="H296" i="2"/>
  <c r="I295" i="2"/>
  <c r="H295" i="2"/>
  <c r="I294" i="2"/>
  <c r="H294" i="2"/>
  <c r="I293" i="2"/>
  <c r="H293" i="2"/>
  <c r="I292" i="2"/>
  <c r="H292" i="2"/>
  <c r="I291" i="2"/>
  <c r="H291" i="2"/>
  <c r="I290" i="2"/>
  <c r="H290" i="2"/>
  <c r="I289" i="2"/>
  <c r="H289" i="2"/>
  <c r="I288" i="2"/>
  <c r="H288" i="2"/>
  <c r="I287" i="2"/>
  <c r="H287" i="2"/>
  <c r="I286" i="2"/>
  <c r="H286" i="2"/>
  <c r="I285" i="2"/>
  <c r="H285" i="2"/>
  <c r="I284" i="2"/>
  <c r="H284" i="2"/>
  <c r="I283" i="2"/>
  <c r="H283" i="2"/>
  <c r="I282" i="2"/>
  <c r="H282" i="2"/>
  <c r="I281" i="2"/>
  <c r="H281" i="2"/>
  <c r="I280" i="2"/>
  <c r="H280" i="2"/>
  <c r="I279" i="2"/>
  <c r="H279" i="2"/>
  <c r="I278" i="2"/>
  <c r="H278" i="2"/>
  <c r="I277" i="2"/>
  <c r="H277" i="2"/>
  <c r="I276" i="2"/>
  <c r="H276" i="2"/>
  <c r="I275" i="2"/>
  <c r="H275" i="2"/>
  <c r="I274" i="2"/>
  <c r="H274" i="2"/>
  <c r="I273" i="2"/>
  <c r="H273" i="2"/>
  <c r="I272" i="2"/>
  <c r="H272" i="2"/>
  <c r="I271" i="2"/>
  <c r="H271" i="2"/>
  <c r="I270" i="2"/>
  <c r="H270" i="2"/>
  <c r="I269" i="2"/>
  <c r="H269" i="2"/>
  <c r="I268" i="2"/>
  <c r="H268" i="2"/>
  <c r="I267" i="2"/>
  <c r="H267" i="2"/>
  <c r="I266" i="2"/>
  <c r="H266" i="2"/>
  <c r="I265" i="2"/>
  <c r="H265" i="2"/>
  <c r="I264" i="2"/>
  <c r="H264" i="2"/>
  <c r="I263" i="2"/>
  <c r="H263" i="2"/>
  <c r="I262" i="2"/>
  <c r="H262" i="2"/>
  <c r="I261" i="2"/>
  <c r="H261" i="2"/>
  <c r="I260" i="2"/>
  <c r="H260" i="2"/>
  <c r="I259" i="2"/>
  <c r="H259" i="2"/>
  <c r="I258" i="2"/>
  <c r="H258" i="2"/>
  <c r="I257" i="2"/>
  <c r="H257" i="2"/>
  <c r="I256" i="2"/>
  <c r="H256" i="2"/>
  <c r="I255" i="2"/>
  <c r="H255" i="2"/>
  <c r="I254" i="2"/>
  <c r="H254" i="2"/>
  <c r="I253" i="2"/>
  <c r="H253" i="2"/>
  <c r="I252" i="2"/>
  <c r="H252" i="2"/>
  <c r="I251" i="2"/>
  <c r="H251" i="2"/>
  <c r="I250" i="2"/>
  <c r="H250" i="2"/>
  <c r="I249" i="2"/>
  <c r="H249" i="2"/>
  <c r="I248" i="2"/>
  <c r="H248" i="2"/>
  <c r="I247" i="2"/>
  <c r="H247" i="2"/>
  <c r="I246" i="2"/>
  <c r="H246" i="2"/>
  <c r="I245" i="2"/>
  <c r="H245" i="2"/>
  <c r="I244" i="2"/>
  <c r="H244" i="2"/>
  <c r="I243" i="2"/>
  <c r="H243" i="2"/>
  <c r="I242" i="2"/>
  <c r="H242" i="2"/>
  <c r="I241" i="2"/>
  <c r="H241" i="2"/>
  <c r="I240" i="2"/>
  <c r="H240" i="2"/>
  <c r="I239" i="2"/>
  <c r="H239" i="2"/>
  <c r="I238" i="2"/>
  <c r="H238" i="2"/>
  <c r="I237" i="2"/>
  <c r="H237" i="2"/>
  <c r="I236" i="2"/>
  <c r="H236" i="2"/>
  <c r="I235" i="2"/>
  <c r="H235" i="2"/>
  <c r="I234" i="2"/>
  <c r="H234" i="2"/>
  <c r="I233" i="2"/>
  <c r="H233" i="2"/>
  <c r="I232" i="2"/>
  <c r="H232" i="2"/>
  <c r="I231" i="2"/>
  <c r="H231" i="2"/>
  <c r="I230" i="2"/>
  <c r="H230" i="2"/>
  <c r="I229" i="2"/>
  <c r="H229" i="2"/>
  <c r="I228" i="2"/>
  <c r="H228" i="2"/>
  <c r="I227" i="2"/>
  <c r="H227" i="2"/>
  <c r="I226" i="2"/>
  <c r="H226" i="2"/>
  <c r="I225" i="2"/>
  <c r="H225" i="2"/>
  <c r="I224" i="2"/>
  <c r="H224" i="2"/>
  <c r="I223" i="2"/>
  <c r="H223" i="2"/>
  <c r="I222" i="2"/>
  <c r="H222" i="2"/>
  <c r="I221" i="2"/>
  <c r="H221" i="2"/>
  <c r="I220" i="2"/>
  <c r="H220" i="2"/>
  <c r="I219" i="2"/>
  <c r="H219" i="2"/>
  <c r="I218" i="2"/>
  <c r="H218" i="2"/>
  <c r="I217" i="2"/>
  <c r="H217" i="2"/>
  <c r="I216" i="2"/>
  <c r="H216" i="2"/>
  <c r="I215" i="2"/>
  <c r="H215" i="2"/>
  <c r="I214" i="2"/>
  <c r="H214" i="2"/>
  <c r="I213" i="2"/>
  <c r="H213" i="2"/>
  <c r="I212" i="2"/>
  <c r="H212" i="2"/>
  <c r="I211" i="2"/>
  <c r="H211" i="2"/>
  <c r="I210" i="2"/>
  <c r="H210" i="2"/>
  <c r="I209" i="2"/>
  <c r="H209" i="2"/>
  <c r="I208" i="2"/>
  <c r="H208" i="2"/>
  <c r="I207" i="2"/>
  <c r="H207" i="2"/>
  <c r="I206" i="2"/>
  <c r="H206" i="2"/>
  <c r="I205" i="2"/>
  <c r="H205" i="2"/>
  <c r="I204" i="2"/>
  <c r="H204" i="2"/>
  <c r="I203" i="2"/>
  <c r="H203" i="2"/>
  <c r="I202" i="2"/>
  <c r="H202" i="2"/>
  <c r="I201" i="2"/>
  <c r="H201" i="2"/>
  <c r="I200" i="2"/>
  <c r="H200" i="2"/>
  <c r="I199" i="2"/>
  <c r="H199" i="2"/>
  <c r="I198" i="2"/>
  <c r="H198" i="2"/>
  <c r="I197" i="2"/>
  <c r="H197" i="2"/>
  <c r="I196" i="2"/>
  <c r="H196" i="2"/>
  <c r="I195" i="2"/>
  <c r="H195" i="2"/>
  <c r="I194" i="2"/>
  <c r="H194" i="2"/>
  <c r="I193" i="2"/>
  <c r="H193" i="2"/>
  <c r="I192" i="2"/>
  <c r="H192" i="2"/>
  <c r="I191" i="2"/>
  <c r="H191" i="2"/>
  <c r="I190" i="2"/>
  <c r="H190" i="2"/>
  <c r="I189" i="2"/>
  <c r="H189" i="2"/>
  <c r="I188" i="2"/>
  <c r="H188" i="2"/>
  <c r="I187" i="2"/>
  <c r="H187" i="2"/>
  <c r="I186" i="2"/>
  <c r="H186" i="2"/>
  <c r="I185" i="2"/>
  <c r="H185" i="2"/>
  <c r="I184" i="2"/>
  <c r="H184" i="2"/>
  <c r="I183" i="2"/>
  <c r="H183" i="2"/>
  <c r="I182" i="2"/>
  <c r="H182" i="2"/>
  <c r="I181" i="2"/>
  <c r="H181" i="2"/>
  <c r="I180" i="2"/>
  <c r="H180" i="2"/>
  <c r="I179" i="2"/>
  <c r="H179" i="2"/>
  <c r="I178" i="2"/>
  <c r="H178" i="2"/>
  <c r="I177" i="2"/>
  <c r="H177" i="2"/>
  <c r="I176" i="2"/>
  <c r="H176" i="2"/>
  <c r="I175" i="2"/>
  <c r="H175" i="2"/>
  <c r="I174" i="2"/>
  <c r="H174" i="2"/>
  <c r="I173" i="2"/>
  <c r="H173" i="2"/>
  <c r="I172" i="2"/>
  <c r="H172" i="2"/>
  <c r="I171" i="2"/>
  <c r="H171" i="2"/>
  <c r="I170" i="2"/>
  <c r="H170" i="2"/>
  <c r="I169" i="2"/>
  <c r="H169" i="2"/>
  <c r="I168" i="2"/>
  <c r="H168" i="2"/>
  <c r="I167" i="2"/>
  <c r="H167" i="2"/>
  <c r="I166" i="2"/>
  <c r="H166" i="2"/>
  <c r="I165" i="2"/>
  <c r="H165" i="2"/>
  <c r="I164" i="2"/>
  <c r="H164" i="2"/>
  <c r="I163" i="2"/>
  <c r="H163" i="2"/>
  <c r="I162" i="2"/>
  <c r="H162" i="2"/>
  <c r="I161" i="2"/>
  <c r="H161" i="2"/>
  <c r="I160" i="2"/>
  <c r="H160" i="2"/>
  <c r="I159" i="2"/>
  <c r="H159" i="2"/>
  <c r="I158" i="2"/>
  <c r="H158" i="2"/>
  <c r="I157" i="2"/>
  <c r="H157" i="2"/>
  <c r="I156" i="2"/>
  <c r="H156" i="2"/>
  <c r="I155" i="2"/>
  <c r="H155" i="2"/>
  <c r="I154" i="2"/>
  <c r="H154" i="2"/>
  <c r="I153" i="2"/>
  <c r="H153" i="2"/>
  <c r="I152" i="2"/>
  <c r="H152" i="2"/>
  <c r="I151" i="2"/>
  <c r="H151" i="2"/>
  <c r="I150" i="2"/>
  <c r="H150" i="2"/>
  <c r="I149" i="2"/>
  <c r="H149" i="2"/>
  <c r="I148" i="2"/>
  <c r="H148" i="2"/>
  <c r="I147" i="2"/>
  <c r="H147" i="2"/>
  <c r="I146" i="2"/>
  <c r="H146" i="2"/>
  <c r="I145" i="2"/>
  <c r="H145" i="2"/>
  <c r="I144" i="2"/>
  <c r="H144" i="2"/>
  <c r="I143" i="2"/>
  <c r="H143" i="2"/>
  <c r="I142" i="2"/>
  <c r="H142" i="2"/>
  <c r="I141" i="2"/>
  <c r="H141" i="2"/>
  <c r="I140" i="2"/>
  <c r="H140" i="2"/>
  <c r="I139" i="2"/>
  <c r="H139" i="2"/>
  <c r="I138" i="2"/>
  <c r="H138" i="2"/>
  <c r="I137" i="2"/>
  <c r="H137" i="2"/>
  <c r="I136" i="2"/>
  <c r="H136" i="2"/>
  <c r="I135" i="2"/>
  <c r="H135" i="2"/>
  <c r="I134" i="2"/>
  <c r="H134" i="2"/>
  <c r="I133" i="2"/>
  <c r="H133" i="2"/>
  <c r="I132" i="2"/>
  <c r="H132" i="2"/>
  <c r="I131" i="2"/>
  <c r="H131" i="2"/>
  <c r="I130" i="2"/>
  <c r="H130" i="2"/>
  <c r="I129" i="2"/>
  <c r="H129" i="2"/>
  <c r="I128" i="2"/>
  <c r="H128" i="2"/>
  <c r="I127" i="2"/>
  <c r="H127" i="2"/>
  <c r="I126" i="2"/>
  <c r="H126" i="2"/>
  <c r="I125" i="2"/>
  <c r="H125" i="2"/>
  <c r="I124" i="2"/>
  <c r="H124" i="2"/>
  <c r="I123" i="2"/>
  <c r="H123" i="2"/>
  <c r="I122" i="2"/>
  <c r="H122" i="2"/>
  <c r="I121" i="2"/>
  <c r="H121" i="2"/>
  <c r="I120" i="2"/>
  <c r="H120" i="2"/>
  <c r="I119" i="2"/>
  <c r="H119" i="2"/>
  <c r="I118" i="2"/>
  <c r="H118" i="2"/>
  <c r="I117" i="2"/>
  <c r="H117" i="2"/>
  <c r="I116" i="2"/>
  <c r="H116" i="2"/>
  <c r="I115" i="2"/>
  <c r="H115" i="2"/>
  <c r="I114" i="2"/>
  <c r="H114" i="2"/>
  <c r="I113" i="2"/>
  <c r="H113" i="2"/>
  <c r="I112" i="2"/>
  <c r="H112" i="2"/>
  <c r="I111" i="2"/>
  <c r="H111" i="2"/>
  <c r="I110" i="2"/>
  <c r="H110" i="2"/>
  <c r="I109" i="2"/>
  <c r="H109" i="2"/>
  <c r="I108" i="2"/>
  <c r="H108" i="2"/>
  <c r="I107" i="2"/>
  <c r="H107" i="2"/>
  <c r="I106" i="2"/>
  <c r="H106" i="2"/>
  <c r="I105" i="2"/>
  <c r="H105" i="2"/>
  <c r="I104" i="2"/>
  <c r="H104" i="2"/>
  <c r="I103" i="2"/>
  <c r="H103" i="2"/>
  <c r="I102" i="2"/>
  <c r="H102" i="2"/>
  <c r="I101" i="2"/>
  <c r="H101" i="2"/>
  <c r="I100" i="2"/>
  <c r="H100" i="2"/>
  <c r="I99" i="2"/>
  <c r="H99" i="2"/>
  <c r="I98" i="2"/>
  <c r="H98" i="2"/>
  <c r="I97" i="2"/>
  <c r="H97" i="2"/>
  <c r="I96" i="2"/>
  <c r="H96" i="2"/>
  <c r="I95" i="2"/>
  <c r="H95" i="2"/>
  <c r="I94" i="2"/>
  <c r="H94" i="2"/>
  <c r="I93" i="2"/>
  <c r="H93" i="2"/>
  <c r="I92" i="2"/>
  <c r="H92" i="2"/>
  <c r="I91" i="2"/>
  <c r="H91" i="2"/>
  <c r="I90" i="2"/>
  <c r="H90" i="2"/>
  <c r="I89" i="2"/>
  <c r="H89" i="2"/>
  <c r="I88" i="2"/>
  <c r="H88" i="2"/>
  <c r="I87" i="2"/>
  <c r="H87" i="2"/>
  <c r="I86" i="2"/>
  <c r="H86" i="2"/>
  <c r="I85" i="2"/>
  <c r="H85" i="2"/>
  <c r="I84" i="2"/>
  <c r="H84" i="2"/>
  <c r="I83" i="2"/>
  <c r="H83" i="2"/>
  <c r="I82" i="2"/>
  <c r="H82" i="2"/>
  <c r="I81" i="2"/>
  <c r="H81" i="2"/>
  <c r="I80" i="2"/>
  <c r="H80" i="2"/>
  <c r="I79" i="2"/>
  <c r="H79" i="2"/>
  <c r="I78" i="2"/>
  <c r="H78" i="2"/>
  <c r="I77" i="2"/>
  <c r="H77" i="2"/>
  <c r="I76" i="2"/>
  <c r="H76" i="2"/>
  <c r="I75" i="2"/>
  <c r="H75" i="2"/>
  <c r="I74" i="2"/>
  <c r="H74" i="2"/>
  <c r="I73" i="2"/>
  <c r="H73" i="2"/>
  <c r="I72" i="2"/>
  <c r="H72" i="2"/>
  <c r="I71" i="2"/>
  <c r="H71" i="2"/>
  <c r="I70" i="2"/>
  <c r="H70" i="2"/>
  <c r="I69" i="2"/>
  <c r="H69" i="2"/>
  <c r="I68" i="2"/>
  <c r="H68" i="2"/>
  <c r="I67" i="2"/>
  <c r="H67" i="2"/>
  <c r="I66" i="2"/>
  <c r="H66" i="2"/>
  <c r="I65" i="2"/>
  <c r="H65" i="2"/>
  <c r="I64" i="2"/>
  <c r="H64" i="2"/>
  <c r="I63" i="2"/>
  <c r="H63" i="2"/>
  <c r="I62" i="2"/>
  <c r="H62" i="2"/>
  <c r="I61" i="2"/>
  <c r="H61" i="2"/>
  <c r="I60" i="2"/>
  <c r="H60" i="2"/>
  <c r="I59" i="2"/>
  <c r="H59" i="2"/>
  <c r="I58" i="2"/>
  <c r="H58" i="2"/>
  <c r="I57" i="2"/>
  <c r="H57" i="2"/>
  <c r="I56" i="2"/>
  <c r="H56" i="2"/>
  <c r="I55" i="2"/>
  <c r="H55" i="2"/>
  <c r="I54" i="2"/>
  <c r="H54" i="2"/>
  <c r="I53" i="2"/>
  <c r="H53" i="2"/>
  <c r="I52" i="2"/>
  <c r="H52" i="2"/>
  <c r="I51" i="2"/>
  <c r="H51" i="2"/>
  <c r="I50" i="2"/>
  <c r="H50" i="2"/>
  <c r="I49" i="2"/>
  <c r="H49" i="2"/>
  <c r="I48" i="2"/>
  <c r="H48" i="2"/>
  <c r="I47" i="2"/>
  <c r="H47" i="2"/>
  <c r="I46" i="2"/>
  <c r="H46" i="2"/>
  <c r="I45" i="2"/>
  <c r="H45" i="2"/>
  <c r="I44" i="2"/>
  <c r="H44" i="2"/>
  <c r="I43" i="2"/>
  <c r="H43" i="2"/>
  <c r="I42" i="2"/>
  <c r="H42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34" i="2"/>
  <c r="H34" i="2"/>
  <c r="I33" i="2"/>
  <c r="H33" i="2"/>
  <c r="I32" i="2"/>
  <c r="H32" i="2"/>
  <c r="I31" i="2"/>
  <c r="H31" i="2"/>
  <c r="I30" i="2"/>
  <c r="H30" i="2"/>
  <c r="I29" i="2"/>
  <c r="H29" i="2"/>
  <c r="I28" i="2"/>
  <c r="H28" i="2"/>
  <c r="I27" i="2"/>
  <c r="H27" i="2"/>
  <c r="I26" i="2"/>
  <c r="H26" i="2"/>
  <c r="I25" i="2"/>
  <c r="H25" i="2"/>
  <c r="I24" i="2"/>
  <c r="H24" i="2"/>
  <c r="I23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4" i="2"/>
  <c r="H14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H7" i="2"/>
  <c r="I6" i="2"/>
  <c r="H6" i="2"/>
  <c r="I5" i="2"/>
  <c r="H5" i="2"/>
  <c r="I4" i="2"/>
  <c r="H4" i="2"/>
  <c r="I3" i="2"/>
  <c r="H3" i="2"/>
  <c r="I2" i="2"/>
  <c r="H2" i="2"/>
  <c r="G355" i="3" l="1"/>
  <c r="G356" i="3" s="1"/>
  <c r="G358" i="3" s="1"/>
  <c r="D355" i="2"/>
  <c r="E354" i="3"/>
  <c r="E364" i="3" s="1"/>
  <c r="E365" i="3" s="1"/>
  <c r="E355" i="2"/>
  <c r="E365" i="2" s="1"/>
  <c r="E366" i="2" s="1"/>
  <c r="G356" i="2"/>
  <c r="G357" i="2" s="1"/>
  <c r="G359" i="2" s="1"/>
  <c r="H345" i="3"/>
  <c r="E356" i="2" l="1"/>
  <c r="E357" i="2" s="1"/>
  <c r="E359" i="2" s="1"/>
  <c r="G360" i="2"/>
  <c r="G361" i="2" s="1"/>
  <c r="G359" i="3"/>
  <c r="G360" i="3" s="1"/>
  <c r="E360" i="2" l="1"/>
  <c r="E361" i="2" s="1"/>
  <c r="D354" i="3"/>
  <c r="E355" i="3" s="1"/>
  <c r="E356" i="3" l="1"/>
  <c r="E358" i="3" s="1"/>
  <c r="H346" i="3"/>
  <c r="E359" i="3" l="1"/>
  <c r="E360" i="3"/>
</calcChain>
</file>

<file path=xl/comments1.xml><?xml version="1.0" encoding="utf-8"?>
<comments xmlns="http://schemas.openxmlformats.org/spreadsheetml/2006/main">
  <authors>
    <author>Enes KUBAT</author>
  </authors>
  <commentList>
    <comment ref="B41" authorId="0" shapeId="0">
      <text>
        <r>
          <rPr>
            <b/>
            <sz val="9"/>
            <color indexed="81"/>
            <rFont val="Tahoma"/>
            <family val="2"/>
            <charset val="162"/>
          </rPr>
          <t>Enes KUBAT:</t>
        </r>
        <r>
          <rPr>
            <sz val="9"/>
            <color indexed="81"/>
            <rFont val="Tahoma"/>
            <family val="2"/>
            <charset val="162"/>
          </rPr>
          <t xml:space="preserve">
Ek Vkn fiyat artışı ? 
Elle eklenecek </t>
        </r>
      </text>
    </comment>
  </commentList>
</comments>
</file>

<file path=xl/sharedStrings.xml><?xml version="1.0" encoding="utf-8"?>
<sst xmlns="http://schemas.openxmlformats.org/spreadsheetml/2006/main" count="1658" uniqueCount="284">
  <si>
    <t>ÜRÜN VE HİZMET</t>
  </si>
  <si>
    <t>LİSANS MODELİ</t>
  </si>
  <si>
    <t>ÜRÜN AÇIKLAMASI</t>
  </si>
  <si>
    <t>Kurulum &amp; Eğitim (adam/saat)</t>
  </si>
  <si>
    <t>Lisans Fiyatı</t>
  </si>
  <si>
    <t>MAG Fiyatı</t>
  </si>
  <si>
    <t>Kiralık Model Giriş Bedeli</t>
  </si>
  <si>
    <t>Yıllık Bedel</t>
  </si>
  <si>
    <t>Ek Kullanıcılar</t>
  </si>
  <si>
    <t>Sektörel Çözümler</t>
  </si>
  <si>
    <t>e-Dönüşüm Çözümleri</t>
  </si>
  <si>
    <t>e-Fatura</t>
  </si>
  <si>
    <t>e-Arsiv</t>
  </si>
  <si>
    <t>e-Mutabakat</t>
  </si>
  <si>
    <t>-</t>
  </si>
  <si>
    <t>e-İrsaliye</t>
  </si>
  <si>
    <t>e-Serbest Meslek Makbuzu</t>
  </si>
  <si>
    <t>Lisans Modeli'nden Kiralık Model'e Geçiş</t>
  </si>
  <si>
    <t>JUMP ÜRÜN AİLESİ MÜŞTERİ SATIŞI FİYAT LİSTESİ</t>
  </si>
  <si>
    <t xml:space="preserve">Lisans Fiyat </t>
  </si>
  <si>
    <t>Jump +2 Ek Kullanıcı</t>
  </si>
  <si>
    <t>Jump +5 Ek Kullanıcı</t>
  </si>
  <si>
    <t>Jump +10 Ek Kullanıcı</t>
  </si>
  <si>
    <t>Jump +20 Ek Kullanıcı</t>
  </si>
  <si>
    <t>İşletme Yönetimi Çözümleri (Ek Modüller)</t>
  </si>
  <si>
    <t>Dış Ticaret Yönetimi</t>
  </si>
  <si>
    <t>Genel Muhasebe / Sabit Kıymetler</t>
  </si>
  <si>
    <t>Karar Destek Yönetimi</t>
  </si>
  <si>
    <t>Temel Üretim Yönetimi</t>
  </si>
  <si>
    <t>Personel Yönetimi +30 Çalışan</t>
  </si>
  <si>
    <t>Personel Yönetimi +50 Çalışan</t>
  </si>
  <si>
    <t>Personel Yönetimi +100 Çalışan</t>
  </si>
  <si>
    <t>Personel Yönetimi +250 Çalışan</t>
  </si>
  <si>
    <t>Personel Yönetimi +500 Çalışan</t>
  </si>
  <si>
    <t>Personel Yönetimi +1000 Çalışan</t>
  </si>
  <si>
    <t>Perakende Yönetimi</t>
  </si>
  <si>
    <t>Perakende Satış Noktası Yönetimi</t>
  </si>
  <si>
    <t>Akaryakıt Yönetimi</t>
  </si>
  <si>
    <t>Promosyon Yönetimi</t>
  </si>
  <si>
    <t>Tamir ve Teknik Servis Yönetimi</t>
  </si>
  <si>
    <t>Hızlı Satış Plus</t>
  </si>
  <si>
    <t>Kiralanabilir Varlık Yönetimi</t>
  </si>
  <si>
    <t xml:space="preserve">Ek Kasa </t>
  </si>
  <si>
    <t>Ek Kasa +2</t>
  </si>
  <si>
    <t>Ek Kasa +5</t>
  </si>
  <si>
    <t>Ek Kasa +10</t>
  </si>
  <si>
    <t>Ek Kasa +20</t>
  </si>
  <si>
    <t>Yıllık fiyatlanmaktadır</t>
  </si>
  <si>
    <t>e-Defter</t>
  </si>
  <si>
    <t>e-Bordro</t>
  </si>
  <si>
    <t>e-İhracat</t>
  </si>
  <si>
    <t>e-Müstahsil Makbuzu</t>
  </si>
  <si>
    <t>Entegrasyon Çözümleri</t>
  </si>
  <si>
    <t>Otel ve Restaurant Entegrasyonları</t>
  </si>
  <si>
    <t>Otomotiv Sektörü Entegrasyonları</t>
  </si>
  <si>
    <t>Kargo Entegrasyonları</t>
  </si>
  <si>
    <t>Gıda ve El Terminali Entegrasyonları</t>
  </si>
  <si>
    <t>Nielsen Entegrasyonları</t>
  </si>
  <si>
    <t>e-Ticaret Entegrasyonları</t>
  </si>
  <si>
    <t>Banka Entegrasyonları</t>
  </si>
  <si>
    <t>Evrim Entegrasyonu</t>
  </si>
  <si>
    <t>Maestro Entegrasyonu</t>
  </si>
  <si>
    <t>Ajur-L Entegrasyonu</t>
  </si>
  <si>
    <t>VKN Sorgulama Entegrasyonları</t>
  </si>
  <si>
    <t>Telco Entegrasyonları</t>
  </si>
  <si>
    <t xml:space="preserve"> RUN ÜRÜN AİLESİ LİSANS MODELİNDEN JUMP ÜRÜN AİLESİNE GEÇİŞ MÜŞTERİ SATIŞI FİYAT LİSTESİ</t>
  </si>
  <si>
    <t>0,5</t>
  </si>
  <si>
    <t xml:space="preserve"> JUMP LİSANS MODELİNDEN JUMP KİRALAMA MODELİNE GEÇİŞ MÜŞTERİ SATIŞI FİYAT LİSTESİ</t>
  </si>
  <si>
    <t>Ek Kasa</t>
  </si>
  <si>
    <t>MİKRO MÜŞAVİR ÜRÜN AİLESİ MÜŞTERİ SATIŞI FİYAT LİSTESİ</t>
  </si>
  <si>
    <t>Mikro Müşavir</t>
  </si>
  <si>
    <t>Mikro Müşavir +2 Ek Kullanıcı</t>
  </si>
  <si>
    <t>Mikro Müşavir +5 Ek Kullanıcı</t>
  </si>
  <si>
    <t>Mikro Müşavir +10 Ek Kullanıcı</t>
  </si>
  <si>
    <t>Defter Beyan</t>
  </si>
  <si>
    <t>LİSANS MODEL(7)</t>
  </si>
  <si>
    <t>KİRALIK MODEL(7)</t>
  </si>
  <si>
    <t>JUMP Ana Paket (1 Kullanıcı) (1)(2)(3)(4)</t>
  </si>
  <si>
    <t>Ek Kullanıcılar (1)(2)</t>
  </si>
  <si>
    <t>Personel Yönetimi (6)(7)</t>
  </si>
  <si>
    <t>Ek Personel (6)</t>
  </si>
  <si>
    <t>e-Fatura +1 VKN (18)</t>
  </si>
  <si>
    <t>e-Arşiv +1 VKN (18)</t>
  </si>
  <si>
    <t>e-Defter +1VKN(18)</t>
  </si>
  <si>
    <t>e-Mutabakat +1VKN (18)</t>
  </si>
  <si>
    <t>e-Bordro +1VKN (18)</t>
  </si>
  <si>
    <t>e-İhracat +1VKN (18)</t>
  </si>
  <si>
    <t>e-İrsaliye +1VKN (18)</t>
  </si>
  <si>
    <t>e-Serbest Meslek Makbuzu +1VKN (18)</t>
  </si>
  <si>
    <t>e-Müstahsil Makbuzu + 1 VKN (18)</t>
  </si>
  <si>
    <t>Personel Yönetimi (5)(6)</t>
  </si>
  <si>
    <t>Perakende Yönetimi (13)</t>
  </si>
  <si>
    <t>Perakende Satış Noktası Yönetimi (14)</t>
  </si>
  <si>
    <t>Akaryakıt Yönetimi (13)</t>
  </si>
  <si>
    <t>Promosyon Yönetimi (15)</t>
  </si>
  <si>
    <t>Tamir ve Teknik Servis Yönetimi (16)</t>
  </si>
  <si>
    <t>Entegrasyon Çözümleri (17)</t>
  </si>
  <si>
    <t>Defter Beyan +1VKN (18)</t>
  </si>
  <si>
    <t>e-Müstahsil Makbuzu  (18)</t>
  </si>
  <si>
    <t xml:space="preserve"> VERSİYON 15 ve ÖNCEKİ VERSİYONLARDAN MİKRO MÜŞAVİR ÜRÜN AİLESİNE GEÇİŞ MÜŞTERİ SATIŞI FİYAT LİSTESİ </t>
  </si>
  <si>
    <t xml:space="preserve">MİKRO MÜŞAVİR LİSANS MODELİNDEN KİRALAMA MODELİNE GEÇİŞ MÜŞTERİ SATIŞI FİYAT LİSTESİ </t>
  </si>
  <si>
    <t>FLY ÜRÜN AİLESİ MÜŞTERİ SATIŞI FİYAT LİSTESİ</t>
  </si>
  <si>
    <t>LİSANS MODEL</t>
  </si>
  <si>
    <t>KİRALIK MODEL</t>
  </si>
  <si>
    <t>Fly +5 Ek Kullanıcı</t>
  </si>
  <si>
    <t>Fly +10 Ek Kullanıcı</t>
  </si>
  <si>
    <t>Fly +20 Ek Kullanıcı</t>
  </si>
  <si>
    <t>Fly +40 Ek Kullanıcı</t>
  </si>
  <si>
    <t>Fly +80 Ek Kullanıcı</t>
  </si>
  <si>
    <t>İleri Seviye Muhasebe Yönetimi</t>
  </si>
  <si>
    <t>İnsan Kaynakları Yönetimi</t>
  </si>
  <si>
    <t>İş Zekası Çözümleri</t>
  </si>
  <si>
    <t>İlişkiler Yönetimi</t>
  </si>
  <si>
    <t>İleri Seviye Üretim Yönetimi</t>
  </si>
  <si>
    <t>AVM-Site Yönetimi</t>
  </si>
  <si>
    <t>Ek Kasa +40</t>
  </si>
  <si>
    <t>Ek Kasa +80</t>
  </si>
  <si>
    <t>Ek Kasa +160</t>
  </si>
  <si>
    <t>Ek Kasa +300</t>
  </si>
  <si>
    <t>Hizmet Süresi (adam/saat)</t>
  </si>
  <si>
    <t xml:space="preserve">Kiralanabilir Varlık Yönetimi </t>
  </si>
  <si>
    <t>e-Arşiv</t>
  </si>
  <si>
    <t>JUMP ÜRÜN AİLESİNDEN FLY ÜRÜN AİLESİNE GEÇİŞ MÜŞTERİ SATIŞ FİYATI</t>
  </si>
  <si>
    <t xml:space="preserve"> -</t>
  </si>
  <si>
    <t>FLY LİSANS MODELİNDEN FLY KİRALAMA MODELİNE GEÇİŞ MÜŞTERİ SATIŞ FİYATI</t>
  </si>
  <si>
    <t>FLY Ana Paket (1 Kullanıcı) (1)(2)(3)(6)</t>
  </si>
  <si>
    <t>Ek Kullanıcılar (4)(6)</t>
  </si>
  <si>
    <t>Personel Yönetimi (0 - 100 Çalışan) (10)</t>
  </si>
  <si>
    <t>e-Fatura +1 VKN (20)</t>
  </si>
  <si>
    <t>e-Arşiv +1 VKN (20)</t>
  </si>
  <si>
    <t>e-Defter +1 VKN(20)</t>
  </si>
  <si>
    <t>e-Mutabakat +1 VKN (20)</t>
  </si>
  <si>
    <t>e-Bordro +1 VKN (20)</t>
  </si>
  <si>
    <t>e-İhracat +1 VKN (20)</t>
  </si>
  <si>
    <t>e-İrsaliye +1 VKN (20)</t>
  </si>
  <si>
    <t>e-Serbest Meslek Makbuzu +1 VKN (20)</t>
  </si>
  <si>
    <t>e-Müstahsil Makbuzu + 1 VKN (20)</t>
  </si>
  <si>
    <t>V15 ve ÖNCEKİ VERSİYONLARDAN FLY ÜRÜN AİLESİNE GEÇİŞ MÜŞTERİ SATIŞ FİYATI (8)</t>
  </si>
  <si>
    <t>Perakende Yönetimi (15)</t>
  </si>
  <si>
    <t>Perakende Satış Noktası Yönetimi (16)</t>
  </si>
  <si>
    <t>Akaryakıt Yönetimi (15)</t>
  </si>
  <si>
    <t>Promosyon Yönetimi (15)(17)</t>
  </si>
  <si>
    <t>Tamir ve Teknik Servis Yönetimi (18)</t>
  </si>
  <si>
    <t>Otel ve Restaurant Entegrasyonları (19)</t>
  </si>
  <si>
    <t>Otomotiv Sektörü Entegrasyonları (19)</t>
  </si>
  <si>
    <t>Kargo Entegrasyonları (19)</t>
  </si>
  <si>
    <t>Gıda ve El Terminali Entegrasyonları (19)</t>
  </si>
  <si>
    <t>Nielsen Entegrasyonları (19)</t>
  </si>
  <si>
    <t>e-Ticaret Entegrasyonları (19)</t>
  </si>
  <si>
    <t>Banka Entegrasyonları (19)</t>
  </si>
  <si>
    <t>Evrim Entegrasyonu(19)</t>
  </si>
  <si>
    <t>Maestro Entegrasyonu(19)</t>
  </si>
  <si>
    <t>Ajur-L Entegrasyonu(19)</t>
  </si>
  <si>
    <t>VKN Sorgulama Entegrasyonları (19)</t>
  </si>
  <si>
    <t>Telco Entegrasyonları (19)</t>
  </si>
  <si>
    <t>Ek Kullanıcılar (4)(5)</t>
  </si>
  <si>
    <t>Ek Personel (5)</t>
  </si>
  <si>
    <t>STANDART TİCARİ ÜRÜNÜNDEN FLY ÜRÜN AİLESİNE GEÇİŞ MÜŞTERİ SATIŞ FİYATI (9)</t>
  </si>
  <si>
    <t>Evrim Entegrasyonu (19)</t>
  </si>
  <si>
    <t>Paket Tipi</t>
  </si>
  <si>
    <t>Giriş Bedeli</t>
  </si>
  <si>
    <t>Veribis CRM Ana Paket ( 1 Kullanıcı )</t>
  </si>
  <si>
    <t>Veribis CRM +2 Ek Kullanıcı</t>
  </si>
  <si>
    <t>Veribis CRM +5 Ek Kullanıcı</t>
  </si>
  <si>
    <t>Veribis CRM +10 Ek Kullanıcı</t>
  </si>
  <si>
    <t>Veribis CRM +20 Ek Kullanıcı</t>
  </si>
  <si>
    <t>Veribis CRM +40 Ek Kullanıcı</t>
  </si>
  <si>
    <t xml:space="preserve">Geliştirme Aracı </t>
  </si>
  <si>
    <t>Geliştirme Aracı (Rapor, Menü, Dashboard, Form Revizyon)</t>
  </si>
  <si>
    <t>+5 Yeni Form'</t>
  </si>
  <si>
    <t>MİKRO DRIVE'ın Fiyatları Nedir?</t>
  </si>
  <si>
    <t>Boyut </t>
  </si>
  <si>
    <t>Aylık Tutar </t>
  </si>
  <si>
    <t>Yıllık Tutar </t>
  </si>
  <si>
    <t>Mikro Drive 15 GB</t>
  </si>
  <si>
    <t>Mikro Drive 30 GB</t>
  </si>
  <si>
    <t>Mikro Drive 45 GB</t>
  </si>
  <si>
    <t>Mikro Drive 90 GB</t>
  </si>
  <si>
    <t>Mikro Drive 150 GB</t>
  </si>
  <si>
    <t>*Fiyatlara KDV ve hizmet süreleri dahil değildir.</t>
  </si>
  <si>
    <t>Kulanıcı aralığı</t>
  </si>
  <si>
    <t>Kullanıcı / Aylık Fiyat</t>
  </si>
  <si>
    <t>Masraff Pay</t>
  </si>
  <si>
    <t>Mikro Pay</t>
  </si>
  <si>
    <t>Bayi Pay</t>
  </si>
  <si>
    <t>Indirim Oranı</t>
  </si>
  <si>
    <t>1-100</t>
  </si>
  <si>
    <t>29.00TL</t>
  </si>
  <si>
    <t>11.96TL</t>
  </si>
  <si>
    <t>5.98TL</t>
  </si>
  <si>
    <t>101-150</t>
  </si>
  <si>
    <t>24.90TL</t>
  </si>
  <si>
    <t>9.96TL</t>
  </si>
  <si>
    <t>4.98TL</t>
  </si>
  <si>
    <t>151-200</t>
  </si>
  <si>
    <t>20.90TL</t>
  </si>
  <si>
    <t>8.36TL</t>
  </si>
  <si>
    <t>4.18TL</t>
  </si>
  <si>
    <t>201-500</t>
  </si>
  <si>
    <t>17.90TL</t>
  </si>
  <si>
    <t>7.16TL</t>
  </si>
  <si>
    <t>3.58TL</t>
  </si>
  <si>
    <t>501+</t>
  </si>
  <si>
    <t>14.90TL</t>
  </si>
  <si>
    <t>5.96TL</t>
  </si>
  <si>
    <t>2.98TL</t>
  </si>
  <si>
    <t>SONRAKİ YILLAR</t>
  </si>
  <si>
    <t xml:space="preserve">LİSANS </t>
  </si>
  <si>
    <t xml:space="preserve">KİRA </t>
  </si>
  <si>
    <t>ARA TOPLAMLAR</t>
  </si>
  <si>
    <t>İSKONTO</t>
  </si>
  <si>
    <t>İSKONTO ( % )</t>
  </si>
  <si>
    <t>KDV % 18</t>
  </si>
  <si>
    <t>GENEL TOPLAM</t>
  </si>
  <si>
    <t>LİSANS MODELİ FİYATLANDIRMA</t>
  </si>
  <si>
    <t>KİRA MODELİ FİYATLANDIRMA</t>
  </si>
  <si>
    <t xml:space="preserve"> TOPLAM</t>
  </si>
  <si>
    <t>MAG</t>
  </si>
  <si>
    <t>KİRA</t>
  </si>
  <si>
    <t>TOPLAM</t>
  </si>
  <si>
    <t>1. SEÇENEK</t>
  </si>
  <si>
    <t>2. SEÇENEK</t>
  </si>
  <si>
    <t>SONRAKİ YLLAR</t>
  </si>
  <si>
    <t xml:space="preserve">KİRALAMA MODELİ </t>
  </si>
  <si>
    <t>LİSANS AĞIRLIKLI MODEL</t>
  </si>
  <si>
    <t>ALKEMİ KİMYA TEKSTİL SAN. VE TİC. A.Ş.</t>
  </si>
  <si>
    <t>Mye-Fatura</t>
  </si>
  <si>
    <t>Mye-Arşiv</t>
  </si>
  <si>
    <t>Bulunmuyor</t>
  </si>
  <si>
    <t>ALTAN GİYİM VE KUYUMCULUK SANAYİ DIŞTİC.LTD.ŞTİ.</t>
  </si>
  <si>
    <t>Farklı entegratör</t>
  </si>
  <si>
    <t>ARAZ OTOMOTİV DEMİR ÇELİK PETROL ÜRÜNLERİ SANAYİ VE TİCARET LTD.ŞTİ.</t>
  </si>
  <si>
    <t>ASIR OTOMOTİV TEKSTİL GIDA İNŞAAT SAN.VE DIŞ TİC.LTD.ŞTİ</t>
  </si>
  <si>
    <t>AYGÜNLER İNŞAAT İNŞ.MALZEMELERİ OTOM.SER.NAK.GIDA DAY.TÜK.MAD.SAN VE TİC.LTD.ŞTİ.</t>
  </si>
  <si>
    <t>AYHAN DEMİR ÇELİK METAL İTHALAT İHRACAT İMALAT SANAYİ VE TİCARET LİMİTED ŞİRKETİ</t>
  </si>
  <si>
    <t>Pasif</t>
  </si>
  <si>
    <t>AYHAN TAKIM ÇELİK ANONİM ŞİRKETİ</t>
  </si>
  <si>
    <t>BAŞARI GIDA İNŞ.TEKSTİL SAN.VE DIŞ.TİC.LTD.ŞTİ.</t>
  </si>
  <si>
    <t>TİNK TASARIM SAN. VE TİC. LTD. ŞTİ.</t>
  </si>
  <si>
    <t>BEYAZPARK TEMİZLİK KENTSEL TEMİZLİK ÇEVRE DÜZENLEME FİDANCILIK İNŞAAT TURİZM SANAYİ VE TİCARET LTD.ŞTİ.</t>
  </si>
  <si>
    <t>BTG TEKSTİL SANAYİ VE DIŞ TİCARET LİMİTED ŞİRKETİ</t>
  </si>
  <si>
    <t>BUL-PET PETROL ÜRÜNLERI SANAYI VE TICARET ANONIM SIRKETI</t>
  </si>
  <si>
    <t>BİRLEŞİK UZMANLAR YEMİNLİ MALİ MÜŞAVİRLİK VE BAĞIMSIZ DENETİM A.Ş.</t>
  </si>
  <si>
    <t>COMSİS BİLGİSAYAR PROG.PAZ.İTH.İHR.SAN.VE TİC.LTD.ŞTİ.</t>
  </si>
  <si>
    <t>DERPA KIRTASİYE TEKSTİL TAŞIMACILIK DIŞ TİCARET LİMİTED ŞİRKETİ</t>
  </si>
  <si>
    <t>DİGİTEKNİK ELEKTRONİK TEKNLOJİ VE TİCARET LİMTED ŞİRKETİ</t>
  </si>
  <si>
    <t>DT TEKSTİL MOBİLYA OTOMOTİV İNŞAAT SANAYİ VE TİCARET LİMİTED ŞİRKETİ</t>
  </si>
  <si>
    <t>ECE YAYIN DAĞITIM PAZ.SAN.TİC.LTD.ŞTİ.</t>
  </si>
  <si>
    <t>Elektrosan Elektrik Malzemeleri Taahhüt ve Ticaret Limited Şirketi</t>
  </si>
  <si>
    <t>ELMAS KİMYA SANAYİ VE TİCARET LİMİTED ŞİRKETİ</t>
  </si>
  <si>
    <t>ENGİN İNEL SMMM</t>
  </si>
  <si>
    <t>FARKİM PLASTİK KİMYA SAN. VE TİC.A.Ş.</t>
  </si>
  <si>
    <t>FATİH ET İNŞAAT GIDA OTOMOTİV SANAYİ VE DIŞ TİCARET LİMİTED ŞİRKETİ</t>
  </si>
  <si>
    <t>GAZİANTEPLİ KARDEŞLER ALİ UÇAR VE KARDEŞLERİ OTOMOTİV SANAYİ TİCARET ANONİM ŞİRKETİ</t>
  </si>
  <si>
    <t>GAZİANTEPLİ KARDEŞLER MOTORLU ARAÇLAR SANAYİ TİCARET ANONİM ŞİRKETİ</t>
  </si>
  <si>
    <t>Mye-İrsaliye</t>
  </si>
  <si>
    <t>Gaziantepli Kardeşler Otomotiv San.Tic. ve Pazarlama A.Ş.</t>
  </si>
  <si>
    <t>GENERAL FİLTER HAVAK FİLTRE SAN. VE TİC. A.Ş.</t>
  </si>
  <si>
    <t>GLOB İNŞAAT VE YATIRIM A.Ş.</t>
  </si>
  <si>
    <t>GÜRAY MAKİNA VE YEDEK PARÇA SAN.VE TİC.LTD.ŞTİ.</t>
  </si>
  <si>
    <t>HAMBOYA BOYACILIK TEKSTİL SAN. VE TİC. A.Ş.</t>
  </si>
  <si>
    <t>HEDEF OLUKLU MUKAVVA VE AMBALAJ SANAYİ VE TİCARET LİMİTED ŞİRKETİ</t>
  </si>
  <si>
    <t>HGL GÜMRÜK MÜŞAVİRLİĞİ LİMİTED ŞİRKETİ</t>
  </si>
  <si>
    <t>IŞILDAK PLASTİK VE DEMİR PAZARLAMA İNŞAAT GIDA HAYVANCILIK TARIM ÜRÜNLERİ SANAYİ TİCARET LİMİTED ŞİRKETİ</t>
  </si>
  <si>
    <t>KARDEN İNŞAAT ANONİM ŞİRKETİ</t>
  </si>
  <si>
    <t>KELEŞOĞLU TASARIM İNŞAAT A.Ş.</t>
  </si>
  <si>
    <t>MEGA-TEKS TEKSTIL ÜRÜNLERI IML.SAN.TIC.LTD.STI.</t>
  </si>
  <si>
    <t>MERBAK GRUP İNŞ.YAPI MLZ.SAN.VE TİC.LTD.ŞTİ.</t>
  </si>
  <si>
    <t>MODEL EĞİTİM YAYINCILIĞI SANAYİ VE TİCARET LİMİTED ŞİRKETİ</t>
  </si>
  <si>
    <t>NARET ET ÜRÜNLERİ VE GIDA PAZ.SAN.TİC.LTD.ŞTİ.</t>
  </si>
  <si>
    <t>NCST TEKSTİL SAN. VE TİC. A.Ş.</t>
  </si>
  <si>
    <t>NURDAĞ HİPERMARKET GIDA İNŞ.SAN.TİC.LTD.ŞTİ</t>
  </si>
  <si>
    <t>TEKNOTAB AYAKKABI TABAN İTH.İHR.SAN.TİC.LTD.ŞTİ.</t>
  </si>
  <si>
    <t>TEM BAĞCILIK HAYVANCILIK SÜT VE SÜT ÜRÜNLERİ SANAYİ VE TİCARET ANONİM ŞİRKETİ</t>
  </si>
  <si>
    <t>ÖZCEYLAN TUĞLA SAN.VE TİC.A.Ş.</t>
  </si>
  <si>
    <t>ÖZEN GIDA TAŞ.İNŞ.SAN. VE TİC. LTD.ŞTİ.</t>
  </si>
  <si>
    <t>ÖZGÜR BASKI VE NAKIŞ SAN.TİC.LTD.ŞTİ.</t>
  </si>
  <si>
    <t>İSTANBUL 34 VAPUR HİZMETLERİ VE DENİZ İŞLETMECİLİĞİ LİMİTED ŞİRKETİ</t>
  </si>
  <si>
    <t>e-Z Raporu</t>
  </si>
  <si>
    <t>e-Z Raporu+ 1 VKN (18)</t>
  </si>
  <si>
    <t>NM e-Defter</t>
  </si>
  <si>
    <t>Hazır Beton</t>
  </si>
  <si>
    <r>
      <t xml:space="preserve"> VERSİYON 15 ve ÖNCEKİ VERSİYONLARDAN JUMP ÜRÜN AİLESİNE GEÇİŞ MÜŞTERİ SATIŞI FİYAT LİSTESİ </t>
    </r>
    <r>
      <rPr>
        <b/>
        <vertAlign val="superscript"/>
        <sz val="12"/>
        <rFont val="Calibri"/>
        <family val="2"/>
      </rPr>
      <t>(8)(9)(10)(11)(12)</t>
    </r>
  </si>
  <si>
    <t>e-Z Raporu +1 VKN(20)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</si>
</sst>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₺&quot;#,##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4"/>
      <color theme="1"/>
      <name val="Calibri"/>
      <family val="2"/>
      <charset val="162"/>
      <scheme val="minor"/>
    </font>
    <font>
      <b/>
      <sz val="18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8"/>
      <color theme="0"/>
      <name val="Calibri"/>
      <family val="2"/>
      <charset val="162"/>
      <scheme val="minor"/>
    </font>
    <font>
      <sz val="18"/>
      <color theme="0"/>
      <name val="Calibri"/>
      <family val="2"/>
      <charset val="162"/>
      <scheme val="minor"/>
    </font>
    <font>
      <b/>
      <sz val="16"/>
      <color theme="0"/>
      <name val="Calibri"/>
      <family val="2"/>
      <scheme val="minor"/>
    </font>
    <font>
      <b/>
      <sz val="18"/>
      <color theme="1"/>
      <name val="Calibri"/>
      <family val="2"/>
      <charset val="162"/>
      <scheme val="minor"/>
    </font>
    <font>
      <b/>
      <sz val="11"/>
      <name val="Calibri"/>
      <family val="2"/>
    </font>
    <font>
      <sz val="11"/>
      <name val="Calibri"/>
      <family val="2"/>
    </font>
    <font>
      <i/>
      <sz val="11"/>
      <color rgb="FFFF0000"/>
      <name val="Calibri"/>
      <family val="2"/>
    </font>
    <font>
      <i/>
      <sz val="11"/>
      <name val="Calibri"/>
      <family val="2"/>
    </font>
    <font>
      <b/>
      <sz val="18"/>
      <color rgb="FFFFFFFF"/>
      <name val="Calibri"/>
      <family val="2"/>
    </font>
    <font>
      <sz val="11"/>
      <color rgb="FFFF0000"/>
      <name val="Calibri"/>
      <family val="2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  <charset val="162"/>
    </font>
    <font>
      <sz val="9"/>
      <color indexed="81"/>
      <name val="Tahoma"/>
      <family val="2"/>
      <charset val="162"/>
    </font>
    <font>
      <b/>
      <sz val="14"/>
      <color rgb="FFFF0000"/>
      <name val="Calibri"/>
      <family val="2"/>
      <charset val="16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7" tint="0.79998168889431442"/>
        <bgColor auto="1"/>
      </patternFill>
    </fill>
    <fill>
      <patternFill patternType="solid">
        <fgColor rgb="FFFBDFF9"/>
        <bgColor auto="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1A0C7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7030A0"/>
        <bgColor rgb="FF000000"/>
      </patternFill>
    </fill>
    <fill>
      <patternFill patternType="solid">
        <fgColor rgb="FFFFC000"/>
        <bgColor indexed="64"/>
      </patternFill>
    </fill>
  </fills>
  <borders count="14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dotted">
        <color auto="1"/>
      </right>
      <top style="thick">
        <color auto="1"/>
      </top>
      <bottom style="thick">
        <color auto="1"/>
      </bottom>
      <diagonal/>
    </border>
    <border>
      <left style="dotted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dotted">
        <color auto="1"/>
      </right>
      <top style="thick">
        <color auto="1"/>
      </top>
      <bottom style="dotted">
        <color auto="1"/>
      </bottom>
      <diagonal/>
    </border>
    <border>
      <left style="dotted">
        <color auto="1"/>
      </left>
      <right style="thick">
        <color auto="1"/>
      </right>
      <top style="thick">
        <color auto="1"/>
      </top>
      <bottom style="dotted">
        <color auto="1"/>
      </bottom>
      <diagonal/>
    </border>
    <border>
      <left/>
      <right style="dotted">
        <color auto="1"/>
      </right>
      <top style="thick">
        <color auto="1"/>
      </top>
      <bottom style="dotted">
        <color auto="1"/>
      </bottom>
      <diagonal/>
    </border>
    <border>
      <left style="thick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ck">
        <color auto="1"/>
      </right>
      <top/>
      <bottom style="dotted">
        <color auto="1"/>
      </bottom>
      <diagonal/>
    </border>
    <border>
      <left style="thick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/>
      <top style="dotted">
        <color auto="1"/>
      </top>
      <bottom/>
      <diagonal/>
    </border>
    <border>
      <left/>
      <right style="thick">
        <color auto="1"/>
      </right>
      <top style="dotted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ck">
        <color auto="1"/>
      </right>
      <top style="dotted">
        <color auto="1"/>
      </top>
      <bottom/>
      <diagonal/>
    </border>
    <border>
      <left style="thick">
        <color auto="1"/>
      </left>
      <right style="dotted">
        <color auto="1"/>
      </right>
      <top style="dotted">
        <color auto="1"/>
      </top>
      <bottom style="thick">
        <color auto="1"/>
      </bottom>
      <diagonal/>
    </border>
    <border>
      <left style="dotted">
        <color auto="1"/>
      </left>
      <right style="thick">
        <color auto="1"/>
      </right>
      <top style="dotted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dotted">
        <color auto="1"/>
      </bottom>
      <diagonal/>
    </border>
    <border>
      <left/>
      <right style="thick">
        <color auto="1"/>
      </right>
      <top style="thick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ck">
        <color auto="1"/>
      </bottom>
      <diagonal/>
    </border>
    <border>
      <left/>
      <right style="dotted">
        <color auto="1"/>
      </right>
      <top style="dotted">
        <color auto="1"/>
      </top>
      <bottom style="thick">
        <color auto="1"/>
      </bottom>
      <diagonal/>
    </border>
    <border>
      <left style="thick">
        <color auto="1"/>
      </left>
      <right style="dotted">
        <color auto="1"/>
      </right>
      <top style="thick">
        <color auto="1"/>
      </top>
      <bottom/>
      <diagonal/>
    </border>
    <border>
      <left style="dotted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dotted">
        <color auto="1"/>
      </bottom>
      <diagonal/>
    </border>
    <border>
      <left/>
      <right style="thick">
        <color auto="1"/>
      </right>
      <top/>
      <bottom style="dotted">
        <color auto="1"/>
      </bottom>
      <diagonal/>
    </border>
    <border>
      <left/>
      <right/>
      <top style="thick">
        <color auto="1"/>
      </top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ck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ck">
        <color indexed="64"/>
      </bottom>
      <diagonal/>
    </border>
    <border>
      <left/>
      <right style="medium">
        <color auto="1"/>
      </right>
      <top/>
      <bottom style="thick">
        <color indexed="64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 style="thick">
        <color auto="1"/>
      </top>
      <bottom style="thick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auto="1"/>
      </right>
      <top style="dashed">
        <color indexed="64"/>
      </top>
      <bottom style="dashed">
        <color indexed="64"/>
      </bottom>
      <diagonal/>
    </border>
    <border>
      <left/>
      <right style="thick">
        <color auto="1"/>
      </right>
      <top style="dashed">
        <color indexed="64"/>
      </top>
      <bottom style="dashed">
        <color indexed="64"/>
      </bottom>
      <diagonal/>
    </border>
    <border>
      <left style="thick">
        <color auto="1"/>
      </left>
      <right style="dashed">
        <color indexed="64"/>
      </right>
      <top/>
      <bottom/>
      <diagonal/>
    </border>
    <border>
      <left style="thick">
        <color auto="1"/>
      </left>
      <right style="dashed">
        <color indexed="64"/>
      </right>
      <top style="dashed">
        <color indexed="64"/>
      </top>
      <bottom/>
      <diagonal/>
    </border>
    <border>
      <left/>
      <right style="thick">
        <color auto="1"/>
      </right>
      <top style="dashed">
        <color indexed="64"/>
      </top>
      <bottom/>
      <diagonal/>
    </border>
    <border>
      <left style="thick">
        <color auto="1"/>
      </left>
      <right style="dashed">
        <color indexed="64"/>
      </right>
      <top style="dashed">
        <color indexed="64"/>
      </top>
      <bottom style="dotted">
        <color auto="1"/>
      </bottom>
      <diagonal/>
    </border>
    <border>
      <left/>
      <right style="thick">
        <color auto="1"/>
      </right>
      <top style="dashed">
        <color indexed="64"/>
      </top>
      <bottom style="dotted">
        <color auto="1"/>
      </bottom>
      <diagonal/>
    </border>
    <border>
      <left style="dotted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ck">
        <color indexed="64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ck">
        <color indexed="64"/>
      </right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ck">
        <color auto="1"/>
      </right>
      <top style="dotted">
        <color auto="1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dotted">
        <color auto="1"/>
      </top>
      <bottom style="medium">
        <color indexed="64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dashed">
        <color indexed="64"/>
      </bottom>
      <diagonal/>
    </border>
    <border>
      <left/>
      <right style="thick">
        <color indexed="64"/>
      </right>
      <top style="thick">
        <color indexed="64"/>
      </top>
      <bottom style="dashed">
        <color indexed="64"/>
      </bottom>
      <diagonal/>
    </border>
    <border>
      <left style="thick">
        <color auto="1"/>
      </left>
      <right style="thick">
        <color auto="1"/>
      </right>
      <top style="dashed">
        <color indexed="64"/>
      </top>
      <bottom style="dashed">
        <color indexed="64"/>
      </bottom>
      <diagonal/>
    </border>
    <border>
      <left style="thick">
        <color auto="1"/>
      </left>
      <right style="thick">
        <color auto="1"/>
      </right>
      <top/>
      <bottom style="dashed">
        <color indexed="64"/>
      </bottom>
      <diagonal/>
    </border>
    <border>
      <left/>
      <right style="thick">
        <color indexed="64"/>
      </right>
      <top/>
      <bottom style="dashed">
        <color indexed="64"/>
      </bottom>
      <diagonal/>
    </border>
    <border>
      <left style="thick">
        <color auto="1"/>
      </left>
      <right style="thick">
        <color auto="1"/>
      </right>
      <top style="dashed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ck">
        <color rgb="FFC00000"/>
      </right>
      <top style="thick">
        <color rgb="FFC00000"/>
      </top>
      <bottom style="thin">
        <color auto="1"/>
      </bottom>
      <diagonal/>
    </border>
    <border>
      <left style="thin">
        <color auto="1"/>
      </left>
      <right style="thick">
        <color rgb="FFC00000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rgb="FFC00000"/>
      </right>
      <top style="thick">
        <color auto="1"/>
      </top>
      <bottom style="thick">
        <color auto="1"/>
      </bottom>
      <diagonal/>
    </border>
    <border>
      <left/>
      <right style="thick">
        <color rgb="FFC00000"/>
      </right>
      <top/>
      <bottom/>
      <diagonal/>
    </border>
    <border>
      <left style="thin">
        <color rgb="FF7F7F7F"/>
      </left>
      <right style="thick">
        <color rgb="FFC00000"/>
      </right>
      <top/>
      <bottom style="thin">
        <color rgb="FF7F7F7F"/>
      </bottom>
      <diagonal/>
    </border>
    <border>
      <left style="thin">
        <color rgb="FF7F7F7F"/>
      </left>
      <right style="thick">
        <color rgb="FFC00000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ck">
        <color rgb="FFC00000"/>
      </right>
      <top style="thin">
        <color rgb="FF7F7F7F"/>
      </top>
      <bottom style="thick">
        <color rgb="FFC00000"/>
      </bottom>
      <diagonal/>
    </border>
    <border>
      <left/>
      <right/>
      <top style="thick">
        <color rgb="FFC00000"/>
      </top>
      <bottom style="thin">
        <color auto="1"/>
      </bottom>
      <diagonal/>
    </border>
    <border>
      <left/>
      <right style="thin">
        <color rgb="FF7F7F7F"/>
      </right>
      <top style="thin">
        <color rgb="FF7F7F7F"/>
      </top>
      <bottom style="thick">
        <color rgb="FFC00000"/>
      </bottom>
      <diagonal/>
    </border>
    <border>
      <left style="thick">
        <color theme="5" tint="-0.24994659260841701"/>
      </left>
      <right/>
      <top style="thick">
        <color theme="5" tint="-0.24994659260841701"/>
      </top>
      <bottom style="thin">
        <color auto="1"/>
      </bottom>
      <diagonal/>
    </border>
    <border>
      <left/>
      <right style="thick">
        <color theme="5" tint="-0.24994659260841701"/>
      </right>
      <top style="thick">
        <color theme="5" tint="-0.24994659260841701"/>
      </top>
      <bottom style="thin">
        <color auto="1"/>
      </bottom>
      <diagonal/>
    </border>
    <border>
      <left style="thick">
        <color theme="5" tint="-0.24994659260841701"/>
      </left>
      <right/>
      <top style="thin">
        <color auto="1"/>
      </top>
      <bottom style="thin">
        <color auto="1"/>
      </bottom>
      <diagonal/>
    </border>
    <border>
      <left/>
      <right style="thick">
        <color theme="5" tint="-0.24994659260841701"/>
      </right>
      <top style="thin">
        <color auto="1"/>
      </top>
      <bottom style="thin">
        <color auto="1"/>
      </bottom>
      <diagonal/>
    </border>
    <border>
      <left style="thick">
        <color theme="5" tint="-0.2499465926084170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theme="5" tint="-0.24994659260841701"/>
      </right>
      <top style="thin">
        <color auto="1"/>
      </top>
      <bottom style="thin">
        <color auto="1"/>
      </bottom>
      <diagonal/>
    </border>
    <border>
      <left style="thick">
        <color theme="5" tint="-0.24994659260841701"/>
      </left>
      <right style="dotted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theme="5" tint="-0.24994659260841701"/>
      </right>
      <top style="thick">
        <color auto="1"/>
      </top>
      <bottom style="thick">
        <color auto="1"/>
      </bottom>
      <diagonal/>
    </border>
    <border>
      <left style="thick">
        <color theme="5" tint="-0.24994659260841701"/>
      </left>
      <right/>
      <top/>
      <bottom/>
      <diagonal/>
    </border>
    <border>
      <left/>
      <right style="thick">
        <color theme="5" tint="-0.24994659260841701"/>
      </right>
      <top/>
      <bottom/>
      <diagonal/>
    </border>
    <border>
      <left style="thick">
        <color theme="5" tint="-0.24994659260841701"/>
      </left>
      <right/>
      <top/>
      <bottom style="thin">
        <color rgb="FF7F7F7F"/>
      </bottom>
      <diagonal/>
    </border>
    <border>
      <left/>
      <right style="thick">
        <color theme="5" tint="-0.24994659260841701"/>
      </right>
      <top/>
      <bottom style="thin">
        <color rgb="FF7F7F7F"/>
      </bottom>
      <diagonal/>
    </border>
    <border>
      <left style="thick">
        <color theme="5" tint="-0.24994659260841701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ck">
        <color theme="5" tint="-0.24994659260841701"/>
      </right>
      <top style="thin">
        <color rgb="FF7F7F7F"/>
      </top>
      <bottom style="thin">
        <color rgb="FF7F7F7F"/>
      </bottom>
      <diagonal/>
    </border>
    <border>
      <left style="thick">
        <color theme="5" tint="-0.24994659260841701"/>
      </left>
      <right style="thin">
        <color rgb="FF7F7F7F"/>
      </right>
      <top style="thin">
        <color rgb="FF7F7F7F"/>
      </top>
      <bottom style="thick">
        <color theme="5" tint="-0.24994659260841701"/>
      </bottom>
      <diagonal/>
    </border>
    <border>
      <left style="thin">
        <color rgb="FF7F7F7F"/>
      </left>
      <right style="thick">
        <color theme="5" tint="-0.24994659260841701"/>
      </right>
      <top style="thin">
        <color rgb="FF7F7F7F"/>
      </top>
      <bottom style="thick">
        <color theme="5" tint="-0.24994659260841701"/>
      </bottom>
      <diagonal/>
    </border>
    <border>
      <left style="medium">
        <color indexed="64"/>
      </left>
      <right/>
      <top style="medium">
        <color indexed="64"/>
      </top>
      <bottom style="thick">
        <color auto="1"/>
      </bottom>
      <diagonal/>
    </border>
    <border>
      <left/>
      <right/>
      <top style="medium">
        <color indexed="64"/>
      </top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dotted">
        <color auto="1"/>
      </right>
      <top style="thick">
        <color auto="1"/>
      </top>
      <bottom style="thick">
        <color auto="1"/>
      </bottom>
      <diagonal/>
    </border>
    <border>
      <left style="dotted">
        <color auto="1"/>
      </left>
      <right style="medium">
        <color indexed="64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dotted">
        <color auto="1"/>
      </right>
      <top style="thick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thick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/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 style="dotted">
        <color auto="1"/>
      </left>
      <right style="thick">
        <color auto="1"/>
      </right>
      <top style="dotted">
        <color auto="1"/>
      </top>
      <bottom style="medium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medium">
        <color indexed="64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/>
      <right style="thick">
        <color auto="1"/>
      </right>
      <top style="thick">
        <color auto="1"/>
      </top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/>
      <diagonal/>
    </border>
    <border>
      <left style="thick">
        <color auto="1"/>
      </left>
      <right/>
      <top style="medium">
        <color indexed="64"/>
      </top>
      <bottom style="thick">
        <color auto="1"/>
      </bottom>
      <diagonal/>
    </border>
    <border>
      <left/>
      <right style="thick">
        <color auto="1"/>
      </right>
      <top style="medium">
        <color indexed="64"/>
      </top>
      <bottom style="thick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 style="medium">
        <color indexed="64"/>
      </right>
      <top style="dotted">
        <color auto="1"/>
      </top>
      <bottom style="thin">
        <color indexed="64"/>
      </bottom>
      <diagonal/>
    </border>
    <border>
      <left/>
      <right style="dotted">
        <color auto="1"/>
      </right>
      <top style="thin">
        <color indexed="64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/>
      <diagonal/>
    </border>
    <border>
      <left style="medium">
        <color indexed="64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thick">
        <color auto="1"/>
      </right>
      <top/>
      <bottom/>
      <diagonal/>
    </border>
  </borders>
  <cellStyleXfs count="6">
    <xf numFmtId="0" fontId="0" fillId="0" borderId="0"/>
    <xf numFmtId="0" fontId="12" fillId="9" borderId="0" applyNumberFormat="0" applyBorder="0" applyAlignment="0" applyProtection="0"/>
    <xf numFmtId="0" fontId="13" fillId="10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78" applyNumberFormat="0" applyAlignment="0" applyProtection="0"/>
    <xf numFmtId="0" fontId="16" fillId="0" borderId="79" applyNumberFormat="0" applyFill="0" applyAlignment="0" applyProtection="0"/>
  </cellStyleXfs>
  <cellXfs count="395">
    <xf numFmtId="0" fontId="0" fillId="0" borderId="0" xfId="0"/>
    <xf numFmtId="164" fontId="4" fillId="0" borderId="10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164" fontId="4" fillId="0" borderId="27" xfId="0" applyNumberFormat="1" applyFont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45" xfId="0" applyFont="1" applyFill="1" applyBorder="1" applyAlignment="1">
      <alignment horizontal="center" vertical="center"/>
    </xf>
    <xf numFmtId="9" fontId="3" fillId="6" borderId="7" xfId="0" applyNumberFormat="1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6" borderId="27" xfId="0" applyFont="1" applyFill="1" applyBorder="1" applyAlignment="1">
      <alignment horizontal="center" vertical="center"/>
    </xf>
    <xf numFmtId="9" fontId="3" fillId="6" borderId="14" xfId="0" applyNumberFormat="1" applyFont="1" applyFill="1" applyBorder="1" applyAlignment="1">
      <alignment horizontal="center" vertical="center"/>
    </xf>
    <xf numFmtId="0" fontId="3" fillId="6" borderId="44" xfId="0" applyFont="1" applyFill="1" applyBorder="1" applyAlignment="1">
      <alignment horizontal="center" vertical="center"/>
    </xf>
    <xf numFmtId="9" fontId="3" fillId="6" borderId="20" xfId="0" applyNumberFormat="1" applyFont="1" applyFill="1" applyBorder="1" applyAlignment="1">
      <alignment horizontal="center" vertical="center"/>
    </xf>
    <xf numFmtId="0" fontId="3" fillId="6" borderId="19" xfId="0" applyFont="1" applyFill="1" applyBorder="1" applyAlignment="1">
      <alignment horizontal="center" vertical="center"/>
    </xf>
    <xf numFmtId="164" fontId="0" fillId="0" borderId="27" xfId="0" applyNumberFormat="1" applyBorder="1" applyAlignment="1">
      <alignment horizontal="center" vertical="center"/>
    </xf>
    <xf numFmtId="164" fontId="0" fillId="0" borderId="46" xfId="0" applyNumberFormat="1" applyBorder="1" applyAlignment="1">
      <alignment horizontal="center" vertical="center"/>
    </xf>
    <xf numFmtId="164" fontId="4" fillId="0" borderId="47" xfId="0" applyNumberFormat="1" applyFont="1" applyBorder="1" applyAlignment="1">
      <alignment horizontal="center" vertical="center"/>
    </xf>
    <xf numFmtId="164" fontId="4" fillId="0" borderId="46" xfId="0" applyNumberFormat="1" applyFont="1" applyBorder="1" applyAlignment="1">
      <alignment horizontal="center" vertical="center"/>
    </xf>
    <xf numFmtId="164" fontId="0" fillId="4" borderId="46" xfId="0" applyNumberFormat="1" applyFill="1" applyBorder="1" applyAlignment="1">
      <alignment horizontal="center" vertical="center"/>
    </xf>
    <xf numFmtId="164" fontId="0" fillId="4" borderId="14" xfId="0" applyNumberForma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1" fontId="4" fillId="4" borderId="12" xfId="0" applyNumberFormat="1" applyFont="1" applyFill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4" borderId="49" xfId="0" applyFont="1" applyFill="1" applyBorder="1" applyAlignment="1">
      <alignment horizontal="center" vertical="center"/>
    </xf>
    <xf numFmtId="0" fontId="4" fillId="4" borderId="50" xfId="0" applyFont="1" applyFill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4" borderId="53" xfId="0" applyFont="1" applyFill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4" borderId="55" xfId="0" applyFont="1" applyFill="1" applyBorder="1" applyAlignment="1">
      <alignment horizontal="center" vertical="center"/>
    </xf>
    <xf numFmtId="1" fontId="4" fillId="4" borderId="14" xfId="0" applyNumberFormat="1" applyFont="1" applyFill="1" applyBorder="1" applyAlignment="1">
      <alignment horizontal="center" vertical="center"/>
    </xf>
    <xf numFmtId="1" fontId="4" fillId="4" borderId="22" xfId="0" applyNumberFormat="1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" fontId="3" fillId="6" borderId="14" xfId="0" applyNumberFormat="1" applyFont="1" applyFill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9" fontId="3" fillId="6" borderId="12" xfId="0" applyNumberFormat="1" applyFont="1" applyFill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2" fillId="7" borderId="37" xfId="0" applyFont="1" applyFill="1" applyBorder="1" applyAlignment="1">
      <alignment vertical="center"/>
    </xf>
    <xf numFmtId="0" fontId="3" fillId="8" borderId="59" xfId="0" applyFont="1" applyFill="1" applyBorder="1" applyAlignment="1">
      <alignment horizontal="center" vertical="center"/>
    </xf>
    <xf numFmtId="9" fontId="3" fillId="8" borderId="47" xfId="0" applyNumberFormat="1" applyFont="1" applyFill="1" applyBorder="1" applyAlignment="1">
      <alignment horizontal="center" vertical="center"/>
    </xf>
    <xf numFmtId="0" fontId="3" fillId="8" borderId="60" xfId="0" applyFont="1" applyFill="1" applyBorder="1" applyAlignment="1">
      <alignment horizontal="center" vertical="center"/>
    </xf>
    <xf numFmtId="9" fontId="3" fillId="8" borderId="61" xfId="0" applyNumberFormat="1" applyFont="1" applyFill="1" applyBorder="1" applyAlignment="1">
      <alignment horizontal="center" vertical="center"/>
    </xf>
    <xf numFmtId="0" fontId="4" fillId="4" borderId="59" xfId="0" applyFont="1" applyFill="1" applyBorder="1" applyAlignment="1">
      <alignment horizontal="center" vertical="center"/>
    </xf>
    <xf numFmtId="0" fontId="4" fillId="4" borderId="47" xfId="0" applyFont="1" applyFill="1" applyBorder="1" applyAlignment="1">
      <alignment horizontal="center" vertical="center"/>
    </xf>
    <xf numFmtId="164" fontId="4" fillId="0" borderId="60" xfId="0" applyNumberFormat="1" applyFont="1" applyBorder="1" applyAlignment="1">
      <alignment horizontal="center" vertical="center"/>
    </xf>
    <xf numFmtId="164" fontId="4" fillId="0" borderId="61" xfId="0" applyNumberFormat="1" applyFont="1" applyBorder="1" applyAlignment="1">
      <alignment horizontal="center" vertical="center"/>
    </xf>
    <xf numFmtId="0" fontId="4" fillId="4" borderId="62" xfId="0" applyFont="1" applyFill="1" applyBorder="1" applyAlignment="1">
      <alignment horizontal="center" vertical="center"/>
    </xf>
    <xf numFmtId="164" fontId="4" fillId="0" borderId="63" xfId="0" applyNumberFormat="1" applyFont="1" applyBorder="1" applyAlignment="1">
      <alignment horizontal="center" vertical="center"/>
    </xf>
    <xf numFmtId="164" fontId="4" fillId="0" borderId="64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6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6" xfId="0" applyFont="1" applyBorder="1" applyAlignment="1">
      <alignment vertical="center" wrapText="1"/>
    </xf>
    <xf numFmtId="164" fontId="1" fillId="0" borderId="66" xfId="0" applyNumberFormat="1" applyFont="1" applyBorder="1" applyAlignment="1">
      <alignment horizontal="center" vertical="center" wrapText="1"/>
    </xf>
    <xf numFmtId="164" fontId="1" fillId="0" borderId="67" xfId="0" applyNumberFormat="1" applyFont="1" applyBorder="1" applyAlignment="1">
      <alignment horizontal="center" vertical="center" wrapText="1"/>
    </xf>
    <xf numFmtId="0" fontId="1" fillId="0" borderId="68" xfId="0" applyFont="1" applyBorder="1" applyAlignment="1">
      <alignment vertical="center" wrapText="1"/>
    </xf>
    <xf numFmtId="164" fontId="1" fillId="0" borderId="69" xfId="0" applyNumberFormat="1" applyFont="1" applyBorder="1" applyAlignment="1">
      <alignment horizontal="center" vertical="center" wrapText="1"/>
    </xf>
    <xf numFmtId="164" fontId="1" fillId="0" borderId="70" xfId="0" applyNumberFormat="1" applyFont="1" applyBorder="1" applyAlignment="1">
      <alignment horizontal="center" vertical="center" wrapText="1"/>
    </xf>
    <xf numFmtId="0" fontId="1" fillId="0" borderId="71" xfId="0" applyFont="1" applyBorder="1" applyAlignment="1">
      <alignment vertical="center" wrapText="1"/>
    </xf>
    <xf numFmtId="164" fontId="1" fillId="0" borderId="72" xfId="0" applyNumberFormat="1" applyFont="1" applyBorder="1" applyAlignment="1">
      <alignment horizontal="center" vertical="center" wrapText="1"/>
    </xf>
    <xf numFmtId="164" fontId="1" fillId="0" borderId="24" xfId="0" applyNumberFormat="1" applyFont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7" fillId="0" borderId="73" xfId="0" applyFont="1" applyBorder="1" applyAlignment="1">
      <alignment vertical="center" wrapText="1"/>
    </xf>
    <xf numFmtId="0" fontId="7" fillId="0" borderId="74" xfId="0" applyFont="1" applyBorder="1" applyAlignment="1">
      <alignment vertical="center" wrapText="1"/>
    </xf>
    <xf numFmtId="0" fontId="8" fillId="0" borderId="75" xfId="0" applyFont="1" applyBorder="1" applyAlignment="1">
      <alignment vertical="center" wrapText="1"/>
    </xf>
    <xf numFmtId="0" fontId="8" fillId="0" borderId="76" xfId="0" applyFont="1" applyBorder="1" applyAlignment="1">
      <alignment horizontal="right" vertical="center" wrapText="1"/>
    </xf>
    <xf numFmtId="9" fontId="8" fillId="0" borderId="76" xfId="0" applyNumberFormat="1" applyFont="1" applyBorder="1" applyAlignment="1">
      <alignment horizontal="right" vertical="center" wrapText="1"/>
    </xf>
    <xf numFmtId="0" fontId="0" fillId="0" borderId="34" xfId="0" applyBorder="1"/>
    <xf numFmtId="0" fontId="0" fillId="0" borderId="0" xfId="0" applyFill="1"/>
    <xf numFmtId="0" fontId="0" fillId="0" borderId="0" xfId="0" applyAlignment="1"/>
    <xf numFmtId="0" fontId="0" fillId="0" borderId="0" xfId="0" applyBorder="1"/>
    <xf numFmtId="164" fontId="0" fillId="0" borderId="0" xfId="0" applyNumberFormat="1"/>
    <xf numFmtId="4" fontId="15" fillId="12" borderId="78" xfId="4" applyNumberFormat="1"/>
    <xf numFmtId="4" fontId="13" fillId="10" borderId="0" xfId="2" applyNumberFormat="1" applyBorder="1"/>
    <xf numFmtId="4" fontId="9" fillId="0" borderId="0" xfId="0" applyNumberFormat="1" applyFont="1" applyAlignment="1"/>
    <xf numFmtId="0" fontId="9" fillId="0" borderId="0" xfId="0" applyFont="1"/>
    <xf numFmtId="4" fontId="10" fillId="0" borderId="0" xfId="0" applyNumberFormat="1" applyFont="1" applyFill="1" applyAlignment="1"/>
    <xf numFmtId="0" fontId="9" fillId="13" borderId="0" xfId="0" applyFont="1" applyFill="1" applyBorder="1" applyAlignment="1">
      <alignment horizontal="right"/>
    </xf>
    <xf numFmtId="4" fontId="11" fillId="13" borderId="0" xfId="3" applyNumberFormat="1" applyFont="1" applyFill="1" applyBorder="1"/>
    <xf numFmtId="4" fontId="9" fillId="13" borderId="0" xfId="0" applyNumberFormat="1" applyFont="1" applyFill="1" applyAlignment="1">
      <alignment horizontal="right"/>
    </xf>
    <xf numFmtId="4" fontId="9" fillId="13" borderId="0" xfId="0" applyNumberFormat="1" applyFont="1" applyFill="1"/>
    <xf numFmtId="0" fontId="11" fillId="13" borderId="0" xfId="5" applyFont="1" applyFill="1" applyBorder="1" applyAlignment="1">
      <alignment horizontal="right"/>
    </xf>
    <xf numFmtId="4" fontId="11" fillId="14" borderId="0" xfId="2" applyNumberFormat="1" applyFont="1" applyFill="1" applyBorder="1"/>
    <xf numFmtId="4" fontId="9" fillId="14" borderId="0" xfId="0" applyNumberFormat="1" applyFont="1" applyFill="1" applyAlignment="1">
      <alignment horizontal="right"/>
    </xf>
    <xf numFmtId="4" fontId="9" fillId="14" borderId="0" xfId="0" applyNumberFormat="1" applyFont="1" applyFill="1"/>
    <xf numFmtId="4" fontId="9" fillId="14" borderId="0" xfId="0" applyNumberFormat="1" applyFont="1" applyFill="1" applyAlignment="1"/>
    <xf numFmtId="4" fontId="0" fillId="13" borderId="0" xfId="0" applyNumberFormat="1" applyFill="1" applyAlignment="1"/>
    <xf numFmtId="4" fontId="9" fillId="13" borderId="0" xfId="0" applyNumberFormat="1" applyFont="1" applyFill="1" applyBorder="1" applyAlignment="1"/>
    <xf numFmtId="9" fontId="9" fillId="14" borderId="0" xfId="0" applyNumberFormat="1" applyFont="1" applyFill="1" applyAlignment="1"/>
    <xf numFmtId="0" fontId="9" fillId="15" borderId="0" xfId="0" applyFont="1" applyFill="1"/>
    <xf numFmtId="4" fontId="11" fillId="15" borderId="0" xfId="0" applyNumberFormat="1" applyFont="1" applyFill="1" applyAlignment="1"/>
    <xf numFmtId="4" fontId="9" fillId="15" borderId="0" xfId="0" applyNumberFormat="1" applyFont="1" applyFill="1" applyAlignment="1"/>
    <xf numFmtId="4" fontId="19" fillId="15" borderId="0" xfId="0" applyNumberFormat="1" applyFont="1" applyFill="1" applyAlignment="1"/>
    <xf numFmtId="4" fontId="9" fillId="15" borderId="77" xfId="0" applyNumberFormat="1" applyFont="1" applyFill="1" applyBorder="1"/>
    <xf numFmtId="0" fontId="13" fillId="10" borderId="0" xfId="2"/>
    <xf numFmtId="0" fontId="15" fillId="12" borderId="78" xfId="4"/>
    <xf numFmtId="0" fontId="13" fillId="10" borderId="0" xfId="2" applyBorder="1"/>
    <xf numFmtId="0" fontId="17" fillId="5" borderId="0" xfId="0" applyFont="1" applyFill="1"/>
    <xf numFmtId="4" fontId="17" fillId="5" borderId="0" xfId="0" applyNumberFormat="1" applyFont="1" applyFill="1" applyAlignment="1"/>
    <xf numFmtId="4" fontId="20" fillId="5" borderId="0" xfId="0" applyNumberFormat="1" applyFont="1" applyFill="1" applyAlignment="1"/>
    <xf numFmtId="4" fontId="21" fillId="5" borderId="0" xfId="0" applyNumberFormat="1" applyFont="1" applyFill="1" applyAlignment="1"/>
    <xf numFmtId="0" fontId="18" fillId="0" borderId="80" xfId="0" applyFont="1" applyBorder="1" applyAlignment="1">
      <alignment horizontal="center"/>
    </xf>
    <xf numFmtId="0" fontId="9" fillId="13" borderId="80" xfId="0" applyFont="1" applyFill="1" applyBorder="1" applyAlignment="1">
      <alignment horizontal="right"/>
    </xf>
    <xf numFmtId="4" fontId="9" fillId="13" borderId="80" xfId="0" applyNumberFormat="1" applyFont="1" applyFill="1" applyBorder="1" applyAlignment="1">
      <alignment horizontal="right"/>
    </xf>
    <xf numFmtId="0" fontId="11" fillId="13" borderId="80" xfId="5" applyFont="1" applyFill="1" applyBorder="1" applyAlignment="1">
      <alignment horizontal="right"/>
    </xf>
    <xf numFmtId="0" fontId="9" fillId="15" borderId="80" xfId="0" applyFont="1" applyFill="1" applyBorder="1"/>
    <xf numFmtId="0" fontId="22" fillId="3" borderId="1" xfId="0" applyFont="1" applyFill="1" applyBorder="1" applyAlignment="1">
      <alignment horizontal="center" vertical="center"/>
    </xf>
    <xf numFmtId="4" fontId="11" fillId="14" borderId="81" xfId="2" applyNumberFormat="1" applyFont="1" applyFill="1" applyBorder="1"/>
    <xf numFmtId="4" fontId="9" fillId="14" borderId="81" xfId="0" applyNumberFormat="1" applyFont="1" applyFill="1" applyBorder="1" applyAlignment="1">
      <alignment horizontal="right"/>
    </xf>
    <xf numFmtId="9" fontId="9" fillId="14" borderId="81" xfId="0" applyNumberFormat="1" applyFont="1" applyFill="1" applyBorder="1" applyAlignment="1"/>
    <xf numFmtId="4" fontId="9" fillId="14" borderId="81" xfId="0" applyNumberFormat="1" applyFont="1" applyFill="1" applyBorder="1" applyAlignment="1"/>
    <xf numFmtId="4" fontId="19" fillId="15" borderId="81" xfId="0" applyNumberFormat="1" applyFont="1" applyFill="1" applyBorder="1" applyAlignment="1"/>
    <xf numFmtId="0" fontId="22" fillId="3" borderId="45" xfId="0" applyFont="1" applyFill="1" applyBorder="1" applyAlignment="1">
      <alignment horizontal="center" vertical="center"/>
    </xf>
    <xf numFmtId="0" fontId="13" fillId="10" borderId="82" xfId="2" applyBorder="1"/>
    <xf numFmtId="0" fontId="13" fillId="10" borderId="83" xfId="2" applyBorder="1"/>
    <xf numFmtId="4" fontId="11" fillId="14" borderId="85" xfId="2" applyNumberFormat="1" applyFont="1" applyFill="1" applyBorder="1"/>
    <xf numFmtId="4" fontId="9" fillId="14" borderId="85" xfId="0" applyNumberFormat="1" applyFont="1" applyFill="1" applyBorder="1"/>
    <xf numFmtId="4" fontId="9" fillId="15" borderId="85" xfId="0" applyNumberFormat="1" applyFont="1" applyFill="1" applyBorder="1" applyAlignment="1"/>
    <xf numFmtId="4" fontId="9" fillId="15" borderId="85" xfId="0" applyNumberFormat="1" applyFont="1" applyFill="1" applyBorder="1"/>
    <xf numFmtId="4" fontId="22" fillId="3" borderId="86" xfId="0" applyNumberFormat="1" applyFont="1" applyFill="1" applyBorder="1" applyAlignment="1">
      <alignment vertical="center"/>
    </xf>
    <xf numFmtId="4" fontId="9" fillId="0" borderId="87" xfId="0" applyNumberFormat="1" applyFont="1" applyBorder="1" applyAlignment="1"/>
    <xf numFmtId="4" fontId="13" fillId="10" borderId="88" xfId="2" applyNumberFormat="1" applyBorder="1"/>
    <xf numFmtId="4" fontId="13" fillId="10" borderId="89" xfId="2" applyNumberFormat="1" applyBorder="1"/>
    <xf numFmtId="4" fontId="13" fillId="10" borderId="90" xfId="2" applyNumberFormat="1" applyBorder="1"/>
    <xf numFmtId="0" fontId="0" fillId="0" borderId="0" xfId="0" applyBorder="1" applyAlignment="1"/>
    <xf numFmtId="0" fontId="13" fillId="10" borderId="92" xfId="2" applyBorder="1"/>
    <xf numFmtId="4" fontId="11" fillId="13" borderId="97" xfId="3" applyNumberFormat="1" applyFont="1" applyFill="1" applyBorder="1"/>
    <xf numFmtId="4" fontId="11" fillId="13" borderId="98" xfId="3" applyNumberFormat="1" applyFont="1" applyFill="1" applyBorder="1"/>
    <xf numFmtId="4" fontId="0" fillId="13" borderId="97" xfId="0" applyNumberFormat="1" applyFill="1" applyBorder="1" applyAlignment="1"/>
    <xf numFmtId="4" fontId="9" fillId="13" borderId="98" xfId="0" applyNumberFormat="1" applyFont="1" applyFill="1" applyBorder="1"/>
    <xf numFmtId="9" fontId="9" fillId="13" borderId="97" xfId="0" applyNumberFormat="1" applyFont="1" applyFill="1" applyBorder="1" applyAlignment="1"/>
    <xf numFmtId="4" fontId="9" fillId="13" borderId="97" xfId="0" applyNumberFormat="1" applyFont="1" applyFill="1" applyBorder="1" applyAlignment="1"/>
    <xf numFmtId="4" fontId="11" fillId="15" borderId="97" xfId="0" applyNumberFormat="1" applyFont="1" applyFill="1" applyBorder="1" applyAlignment="1"/>
    <xf numFmtId="4" fontId="9" fillId="15" borderId="98" xfId="0" applyNumberFormat="1" applyFont="1" applyFill="1" applyBorder="1" applyAlignment="1"/>
    <xf numFmtId="4" fontId="9" fillId="15" borderId="98" xfId="0" applyNumberFormat="1" applyFont="1" applyFill="1" applyBorder="1"/>
    <xf numFmtId="0" fontId="22" fillId="3" borderId="99" xfId="0" applyFont="1" applyFill="1" applyBorder="1" applyAlignment="1">
      <alignment horizontal="center" vertical="center"/>
    </xf>
    <xf numFmtId="4" fontId="22" fillId="3" borderId="100" xfId="0" applyNumberFormat="1" applyFont="1" applyFill="1" applyBorder="1" applyAlignment="1">
      <alignment vertical="center"/>
    </xf>
    <xf numFmtId="4" fontId="10" fillId="0" borderId="101" xfId="0" applyNumberFormat="1" applyFont="1" applyFill="1" applyBorder="1" applyAlignment="1"/>
    <xf numFmtId="4" fontId="9" fillId="0" borderId="102" xfId="0" applyNumberFormat="1" applyFont="1" applyBorder="1" applyAlignment="1"/>
    <xf numFmtId="0" fontId="15" fillId="12" borderId="105" xfId="4" applyBorder="1"/>
    <xf numFmtId="4" fontId="15" fillId="12" borderId="106" xfId="4" applyNumberFormat="1" applyBorder="1"/>
    <xf numFmtId="0" fontId="15" fillId="12" borderId="107" xfId="4" applyBorder="1"/>
    <xf numFmtId="4" fontId="15" fillId="12" borderId="108" xfId="4" applyNumberFormat="1" applyBorder="1"/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49" fontId="0" fillId="0" borderId="0" xfId="0" applyNumberFormat="1"/>
    <xf numFmtId="0" fontId="24" fillId="16" borderId="6" xfId="0" applyFont="1" applyFill="1" applyBorder="1" applyAlignment="1">
      <alignment horizontal="center" vertical="center"/>
    </xf>
    <xf numFmtId="9" fontId="24" fillId="16" borderId="7" xfId="0" applyNumberFormat="1" applyFont="1" applyFill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164" fontId="25" fillId="0" borderId="10" xfId="0" applyNumberFormat="1" applyFont="1" applyBorder="1" applyAlignment="1">
      <alignment horizontal="center" vertical="center"/>
    </xf>
    <xf numFmtId="164" fontId="25" fillId="0" borderId="9" xfId="0" applyNumberFormat="1" applyFont="1" applyBorder="1" applyAlignment="1">
      <alignment horizontal="center" vertical="center"/>
    </xf>
    <xf numFmtId="164" fontId="25" fillId="0" borderId="8" xfId="0" applyNumberFormat="1" applyFont="1" applyBorder="1" applyAlignment="1">
      <alignment horizontal="center" vertical="center"/>
    </xf>
    <xf numFmtId="0" fontId="24" fillId="16" borderId="13" xfId="0" applyFont="1" applyFill="1" applyBorder="1" applyAlignment="1">
      <alignment horizontal="center" vertical="center"/>
    </xf>
    <xf numFmtId="9" fontId="24" fillId="16" borderId="14" xfId="0" applyNumberFormat="1" applyFont="1" applyFill="1" applyBorder="1" applyAlignment="1">
      <alignment horizontal="center" vertical="center"/>
    </xf>
    <xf numFmtId="0" fontId="24" fillId="16" borderId="27" xfId="0" applyFont="1" applyFill="1" applyBorder="1" applyAlignment="1">
      <alignment horizontal="center" vertical="center"/>
    </xf>
    <xf numFmtId="0" fontId="25" fillId="17" borderId="13" xfId="0" applyFont="1" applyFill="1" applyBorder="1" applyAlignment="1">
      <alignment horizontal="center" vertical="center"/>
    </xf>
    <xf numFmtId="0" fontId="25" fillId="17" borderId="14" xfId="0" applyFont="1" applyFill="1" applyBorder="1" applyAlignment="1">
      <alignment horizontal="center" vertical="center"/>
    </xf>
    <xf numFmtId="164" fontId="25" fillId="0" borderId="27" xfId="0" applyNumberFormat="1" applyFont="1" applyBorder="1" applyAlignment="1">
      <alignment horizontal="center" vertical="center"/>
    </xf>
    <xf numFmtId="164" fontId="25" fillId="0" borderId="14" xfId="0" applyNumberFormat="1" applyFont="1" applyBorder="1" applyAlignment="1">
      <alignment horizontal="center" vertical="center"/>
    </xf>
    <xf numFmtId="164" fontId="25" fillId="0" borderId="13" xfId="0" applyNumberFormat="1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/>
    </xf>
    <xf numFmtId="164" fontId="25" fillId="0" borderId="14" xfId="0" applyNumberFormat="1" applyFont="1" applyBorder="1" applyAlignment="1">
      <alignment horizontal="center"/>
    </xf>
    <xf numFmtId="0" fontId="25" fillId="17" borderId="14" xfId="0" applyFont="1" applyFill="1" applyBorder="1" applyAlignment="1">
      <alignment horizontal="center"/>
    </xf>
    <xf numFmtId="0" fontId="25" fillId="0" borderId="14" xfId="0" applyFont="1" applyBorder="1" applyAlignment="1">
      <alignment horizontal="center" vertical="center"/>
    </xf>
    <xf numFmtId="164" fontId="25" fillId="0" borderId="27" xfId="0" applyNumberFormat="1" applyFont="1" applyBorder="1" applyAlignment="1">
      <alignment horizontal="center"/>
    </xf>
    <xf numFmtId="0" fontId="27" fillId="0" borderId="14" xfId="0" applyFont="1" applyBorder="1" applyAlignment="1">
      <alignment horizontal="center"/>
    </xf>
    <xf numFmtId="0" fontId="25" fillId="0" borderId="19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/>
    </xf>
    <xf numFmtId="0" fontId="25" fillId="0" borderId="21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/>
    </xf>
    <xf numFmtId="164" fontId="25" fillId="0" borderId="21" xfId="0" applyNumberFormat="1" applyFont="1" applyBorder="1" applyAlignment="1">
      <alignment horizontal="center" vertical="center"/>
    </xf>
    <xf numFmtId="164" fontId="25" fillId="0" borderId="22" xfId="0" applyNumberFormat="1" applyFont="1" applyBorder="1" applyAlignment="1">
      <alignment horizontal="center"/>
    </xf>
    <xf numFmtId="0" fontId="25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164" fontId="25" fillId="0" borderId="0" xfId="0" applyNumberFormat="1" applyFont="1" applyAlignment="1">
      <alignment horizontal="center" vertical="center"/>
    </xf>
    <xf numFmtId="0" fontId="28" fillId="19" borderId="4" xfId="0" applyFont="1" applyFill="1" applyBorder="1" applyAlignment="1">
      <alignment horizontal="center" vertical="center"/>
    </xf>
    <xf numFmtId="0" fontId="28" fillId="19" borderId="5" xfId="0" applyFont="1" applyFill="1" applyBorder="1" applyAlignment="1">
      <alignment horizontal="center" vertical="center"/>
    </xf>
    <xf numFmtId="0" fontId="28" fillId="19" borderId="1" xfId="0" applyFont="1" applyFill="1" applyBorder="1" applyAlignment="1">
      <alignment horizontal="center" vertical="center"/>
    </xf>
    <xf numFmtId="0" fontId="28" fillId="19" borderId="3" xfId="0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164" fontId="25" fillId="17" borderId="14" xfId="0" applyNumberFormat="1" applyFont="1" applyFill="1" applyBorder="1" applyAlignment="1">
      <alignment horizontal="center" vertical="center"/>
    </xf>
    <xf numFmtId="164" fontId="27" fillId="0" borderId="27" xfId="0" applyNumberFormat="1" applyFont="1" applyBorder="1" applyAlignment="1">
      <alignment horizontal="center" vertical="center"/>
    </xf>
    <xf numFmtId="164" fontId="27" fillId="0" borderId="14" xfId="0" applyNumberFormat="1" applyFont="1" applyBorder="1" applyAlignment="1">
      <alignment horizontal="center"/>
    </xf>
    <xf numFmtId="0" fontId="27" fillId="0" borderId="28" xfId="0" applyFont="1" applyBorder="1" applyAlignment="1">
      <alignment horizontal="center"/>
    </xf>
    <xf numFmtId="164" fontId="27" fillId="0" borderId="29" xfId="0" applyNumberFormat="1" applyFont="1" applyBorder="1" applyAlignment="1">
      <alignment horizontal="center" vertical="center"/>
    </xf>
    <xf numFmtId="164" fontId="27" fillId="0" borderId="22" xfId="0" applyNumberFormat="1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4" fillId="16" borderId="30" xfId="0" applyFont="1" applyFill="1" applyBorder="1" applyAlignment="1">
      <alignment horizontal="center" vertical="center"/>
    </xf>
    <xf numFmtId="9" fontId="24" fillId="16" borderId="31" xfId="0" applyNumberFormat="1" applyFont="1" applyFill="1" applyBorder="1" applyAlignment="1">
      <alignment horizontal="center" vertical="center"/>
    </xf>
    <xf numFmtId="0" fontId="25" fillId="0" borderId="20" xfId="0" applyFont="1" applyBorder="1" applyAlignment="1">
      <alignment horizontal="center"/>
    </xf>
    <xf numFmtId="164" fontId="25" fillId="0" borderId="19" xfId="0" applyNumberFormat="1" applyFont="1" applyBorder="1" applyAlignment="1">
      <alignment horizontal="center" vertical="center"/>
    </xf>
    <xf numFmtId="164" fontId="25" fillId="0" borderId="20" xfId="0" applyNumberFormat="1" applyFont="1" applyBorder="1" applyAlignment="1">
      <alignment horizontal="center" vertical="center"/>
    </xf>
    <xf numFmtId="0" fontId="25" fillId="0" borderId="22" xfId="0" applyFont="1" applyBorder="1" applyAlignment="1">
      <alignment horizontal="center"/>
    </xf>
    <xf numFmtId="164" fontId="25" fillId="0" borderId="22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64" fontId="27" fillId="0" borderId="13" xfId="0" applyNumberFormat="1" applyFont="1" applyBorder="1" applyAlignment="1">
      <alignment horizontal="center" vertical="center"/>
    </xf>
    <xf numFmtId="164" fontId="27" fillId="0" borderId="21" xfId="0" applyNumberFormat="1" applyFont="1" applyBorder="1" applyAlignment="1">
      <alignment horizontal="center" vertical="center"/>
    </xf>
    <xf numFmtId="164" fontId="27" fillId="0" borderId="20" xfId="0" applyNumberFormat="1" applyFont="1" applyBorder="1" applyAlignment="1">
      <alignment horizontal="center"/>
    </xf>
    <xf numFmtId="0" fontId="25" fillId="0" borderId="34" xfId="0" applyFont="1" applyBorder="1" applyAlignment="1">
      <alignment horizontal="center"/>
    </xf>
    <xf numFmtId="0" fontId="28" fillId="19" borderId="112" xfId="0" applyFont="1" applyFill="1" applyBorder="1" applyAlignment="1">
      <alignment horizontal="center" vertical="center"/>
    </xf>
    <xf numFmtId="0" fontId="28" fillId="19" borderId="113" xfId="0" applyFont="1" applyFill="1" applyBorder="1" applyAlignment="1">
      <alignment horizontal="center" vertical="center"/>
    </xf>
    <xf numFmtId="0" fontId="24" fillId="16" borderId="114" xfId="0" applyFont="1" applyFill="1" applyBorder="1" applyAlignment="1">
      <alignment horizontal="center" vertical="center"/>
    </xf>
    <xf numFmtId="9" fontId="24" fillId="16" borderId="115" xfId="0" applyNumberFormat="1" applyFont="1" applyFill="1" applyBorder="1" applyAlignment="1">
      <alignment horizontal="center" vertical="center"/>
    </xf>
    <xf numFmtId="0" fontId="25" fillId="0" borderId="116" xfId="0" applyFont="1" applyBorder="1" applyAlignment="1">
      <alignment horizontal="center" vertical="center"/>
    </xf>
    <xf numFmtId="164" fontId="25" fillId="0" borderId="117" xfId="0" applyNumberFormat="1" applyFont="1" applyBorder="1" applyAlignment="1">
      <alignment horizontal="center" vertical="center"/>
    </xf>
    <xf numFmtId="0" fontId="24" fillId="16" borderId="118" xfId="0" applyFont="1" applyFill="1" applyBorder="1" applyAlignment="1">
      <alignment horizontal="center" vertical="center"/>
    </xf>
    <xf numFmtId="9" fontId="24" fillId="16" borderId="119" xfId="0" applyNumberFormat="1" applyFont="1" applyFill="1" applyBorder="1" applyAlignment="1">
      <alignment horizontal="center" vertical="center"/>
    </xf>
    <xf numFmtId="0" fontId="25" fillId="17" borderId="118" xfId="0" applyFont="1" applyFill="1" applyBorder="1" applyAlignment="1">
      <alignment horizontal="center" vertical="center"/>
    </xf>
    <xf numFmtId="164" fontId="25" fillId="0" borderId="119" xfId="0" applyNumberFormat="1" applyFont="1" applyBorder="1" applyAlignment="1">
      <alignment horizontal="center" vertical="center"/>
    </xf>
    <xf numFmtId="0" fontId="24" fillId="16" borderId="19" xfId="0" applyFont="1" applyFill="1" applyBorder="1" applyAlignment="1">
      <alignment horizontal="center" vertical="center"/>
    </xf>
    <xf numFmtId="9" fontId="24" fillId="16" borderId="20" xfId="0" applyNumberFormat="1" applyFont="1" applyFill="1" applyBorder="1" applyAlignment="1">
      <alignment horizontal="center" vertical="center"/>
    </xf>
    <xf numFmtId="0" fontId="27" fillId="0" borderId="120" xfId="0" applyFont="1" applyBorder="1" applyAlignment="1">
      <alignment horizontal="center" vertical="center"/>
    </xf>
    <xf numFmtId="0" fontId="25" fillId="0" borderId="118" xfId="0" applyFont="1" applyBorder="1" applyAlignment="1">
      <alignment horizontal="center" vertical="center"/>
    </xf>
    <xf numFmtId="0" fontId="27" fillId="0" borderId="121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5" fillId="0" borderId="122" xfId="0" applyFont="1" applyBorder="1" applyAlignment="1">
      <alignment horizontal="center" vertical="center"/>
    </xf>
    <xf numFmtId="0" fontId="27" fillId="0" borderId="123" xfId="0" applyFont="1" applyBorder="1" applyAlignment="1">
      <alignment horizontal="center" vertical="center"/>
    </xf>
    <xf numFmtId="164" fontId="25" fillId="0" borderId="126" xfId="0" applyNumberFormat="1" applyFont="1" applyBorder="1" applyAlignment="1">
      <alignment horizontal="center" vertical="center"/>
    </xf>
    <xf numFmtId="164" fontId="25" fillId="0" borderId="127" xfId="0" applyNumberFormat="1" applyFont="1" applyBorder="1" applyAlignment="1">
      <alignment horizontal="center" vertical="center"/>
    </xf>
    <xf numFmtId="0" fontId="25" fillId="0" borderId="0" xfId="0" applyFont="1" applyBorder="1"/>
    <xf numFmtId="0" fontId="25" fillId="0" borderId="0" xfId="0" applyFont="1"/>
    <xf numFmtId="0" fontId="24" fillId="16" borderId="36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164" fontId="25" fillId="0" borderId="39" xfId="0" applyNumberFormat="1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0" borderId="34" xfId="0" applyFont="1" applyBorder="1"/>
    <xf numFmtId="0" fontId="28" fillId="19" borderId="37" xfId="0" applyFont="1" applyFill="1" applyBorder="1" applyAlignment="1">
      <alignment horizontal="center" vertical="center"/>
    </xf>
    <xf numFmtId="0" fontId="28" fillId="19" borderId="131" xfId="0" applyFont="1" applyFill="1" applyBorder="1" applyAlignment="1">
      <alignment horizontal="center" vertical="center"/>
    </xf>
    <xf numFmtId="0" fontId="28" fillId="19" borderId="132" xfId="0" applyFont="1" applyFill="1" applyBorder="1" applyAlignment="1">
      <alignment horizontal="center" vertical="center"/>
    </xf>
    <xf numFmtId="0" fontId="28" fillId="19" borderId="133" xfId="0" applyFont="1" applyFill="1" applyBorder="1" applyAlignment="1">
      <alignment horizontal="center" vertical="center"/>
    </xf>
    <xf numFmtId="0" fontId="28" fillId="19" borderId="111" xfId="0" applyFont="1" applyFill="1" applyBorder="1" applyAlignment="1">
      <alignment horizontal="center" vertical="center"/>
    </xf>
    <xf numFmtId="0" fontId="24" fillId="16" borderId="134" xfId="0" applyFont="1" applyFill="1" applyBorder="1" applyAlignment="1">
      <alignment horizontal="center" vertical="center"/>
    </xf>
    <xf numFmtId="0" fontId="24" fillId="16" borderId="135" xfId="0" applyFont="1" applyFill="1" applyBorder="1" applyAlignment="1">
      <alignment horizontal="center" vertical="center"/>
    </xf>
    <xf numFmtId="164" fontId="25" fillId="0" borderId="136" xfId="0" applyNumberFormat="1" applyFont="1" applyBorder="1" applyAlignment="1">
      <alignment horizontal="center" vertical="center"/>
    </xf>
    <xf numFmtId="164" fontId="25" fillId="0" borderId="61" xfId="0" applyNumberFormat="1" applyFont="1" applyBorder="1" applyAlignment="1">
      <alignment horizontal="center" vertical="center"/>
    </xf>
    <xf numFmtId="164" fontId="25" fillId="0" borderId="44" xfId="0" applyNumberFormat="1" applyFont="1" applyBorder="1" applyAlignment="1">
      <alignment horizontal="center" vertical="center"/>
    </xf>
    <xf numFmtId="164" fontId="25" fillId="0" borderId="137" xfId="0" applyNumberFormat="1" applyFont="1" applyBorder="1" applyAlignment="1">
      <alignment horizontal="center" vertical="center"/>
    </xf>
    <xf numFmtId="164" fontId="25" fillId="0" borderId="138" xfId="0" applyNumberFormat="1" applyFont="1" applyBorder="1" applyAlignment="1">
      <alignment horizontal="center" vertical="center"/>
    </xf>
    <xf numFmtId="164" fontId="32" fillId="0" borderId="0" xfId="0" applyNumberFormat="1" applyFont="1"/>
    <xf numFmtId="0" fontId="32" fillId="0" borderId="0" xfId="0" applyFont="1"/>
    <xf numFmtId="0" fontId="3" fillId="6" borderId="114" xfId="0" applyFont="1" applyFill="1" applyBorder="1" applyAlignment="1">
      <alignment horizontal="center" vertical="center"/>
    </xf>
    <xf numFmtId="9" fontId="3" fillId="6" borderId="115" xfId="0" applyNumberFormat="1" applyFont="1" applyFill="1" applyBorder="1" applyAlignment="1">
      <alignment horizontal="center" vertical="center"/>
    </xf>
    <xf numFmtId="164" fontId="4" fillId="0" borderId="116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64" fontId="4" fillId="0" borderId="117" xfId="0" applyNumberFormat="1" applyFont="1" applyBorder="1" applyAlignment="1">
      <alignment horizontal="center" vertical="center"/>
    </xf>
    <xf numFmtId="0" fontId="3" fillId="6" borderId="118" xfId="0" applyFont="1" applyFill="1" applyBorder="1" applyAlignment="1">
      <alignment horizontal="center" vertical="center"/>
    </xf>
    <xf numFmtId="9" fontId="3" fillId="6" borderId="119" xfId="0" applyNumberFormat="1" applyFont="1" applyFill="1" applyBorder="1" applyAlignment="1">
      <alignment horizontal="center" vertical="center"/>
    </xf>
    <xf numFmtId="0" fontId="4" fillId="0" borderId="118" xfId="0" applyFont="1" applyBorder="1" applyAlignment="1">
      <alignment horizontal="center" vertical="center"/>
    </xf>
    <xf numFmtId="164" fontId="0" fillId="0" borderId="119" xfId="0" applyNumberFormat="1" applyBorder="1" applyAlignment="1">
      <alignment horizontal="center" vertical="center"/>
    </xf>
    <xf numFmtId="0" fontId="4" fillId="4" borderId="118" xfId="0" applyFont="1" applyFill="1" applyBorder="1" applyAlignment="1">
      <alignment horizontal="center" vertical="center"/>
    </xf>
    <xf numFmtId="164" fontId="4" fillId="0" borderId="119" xfId="0" applyNumberFormat="1" applyFont="1" applyBorder="1" applyAlignment="1">
      <alignment horizontal="center" vertical="center"/>
    </xf>
    <xf numFmtId="164" fontId="0" fillId="4" borderId="13" xfId="0" applyNumberFormat="1" applyFill="1" applyBorder="1" applyAlignment="1">
      <alignment horizontal="center" vertical="center"/>
    </xf>
    <xf numFmtId="164" fontId="0" fillId="4" borderId="119" xfId="0" applyNumberFormat="1" applyFill="1" applyBorder="1" applyAlignment="1">
      <alignment horizontal="center" vertical="center"/>
    </xf>
    <xf numFmtId="0" fontId="4" fillId="0" borderId="14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42" xfId="0" applyFont="1" applyBorder="1" applyAlignment="1">
      <alignment horizontal="center" vertical="center"/>
    </xf>
    <xf numFmtId="0" fontId="4" fillId="0" borderId="123" xfId="0" applyFont="1" applyBorder="1" applyAlignment="1">
      <alignment horizontal="center" vertical="center"/>
    </xf>
    <xf numFmtId="164" fontId="0" fillId="0" borderId="143" xfId="0" applyNumberFormat="1" applyBorder="1" applyAlignment="1">
      <alignment horizontal="center" vertical="center"/>
    </xf>
    <xf numFmtId="164" fontId="0" fillId="0" borderId="127" xfId="0" applyNumberForma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0" borderId="144" xfId="0" applyFont="1" applyBorder="1" applyAlignment="1">
      <alignment horizontal="center" vertical="center"/>
    </xf>
    <xf numFmtId="0" fontId="35" fillId="20" borderId="0" xfId="5" applyFont="1" applyFill="1" applyBorder="1" applyAlignment="1">
      <alignment horizontal="right"/>
    </xf>
    <xf numFmtId="9" fontId="35" fillId="20" borderId="0" xfId="0" applyNumberFormat="1" applyFont="1" applyFill="1" applyBorder="1" applyAlignment="1"/>
    <xf numFmtId="4" fontId="35" fillId="20" borderId="0" xfId="0" applyNumberFormat="1" applyFont="1" applyFill="1"/>
    <xf numFmtId="0" fontId="26" fillId="0" borderId="37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0" borderId="40" xfId="0" applyFont="1" applyBorder="1" applyAlignment="1">
      <alignment horizontal="center" vertical="center"/>
    </xf>
    <xf numFmtId="0" fontId="26" fillId="0" borderId="41" xfId="0" applyFont="1" applyBorder="1" applyAlignment="1">
      <alignment horizontal="center" vertical="center"/>
    </xf>
    <xf numFmtId="0" fontId="26" fillId="0" borderId="42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0" fontId="30" fillId="18" borderId="128" xfId="0" applyFont="1" applyFill="1" applyBorder="1" applyAlignment="1">
      <alignment horizontal="center" vertical="center" wrapText="1"/>
    </xf>
    <xf numFmtId="0" fontId="30" fillId="18" borderId="129" xfId="0" applyFont="1" applyFill="1" applyBorder="1" applyAlignment="1">
      <alignment horizontal="center" vertical="center" wrapText="1"/>
    </xf>
    <xf numFmtId="0" fontId="30" fillId="18" borderId="130" xfId="0" applyFont="1" applyFill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124" xfId="0" applyFont="1" applyBorder="1" applyAlignment="1">
      <alignment horizontal="center" vertical="center" wrapText="1"/>
    </xf>
    <xf numFmtId="0" fontId="29" fillId="0" borderId="125" xfId="0" applyFont="1" applyBorder="1" applyAlignment="1">
      <alignment horizontal="center" vertical="center" wrapText="1"/>
    </xf>
    <xf numFmtId="0" fontId="30" fillId="18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6" fillId="0" borderId="15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30" fillId="18" borderId="1" xfId="0" applyFont="1" applyFill="1" applyBorder="1" applyAlignment="1">
      <alignment horizontal="center" vertical="center" wrapText="1"/>
    </xf>
    <xf numFmtId="0" fontId="30" fillId="18" borderId="2" xfId="0" applyFont="1" applyFill="1" applyBorder="1" applyAlignment="1">
      <alignment horizontal="center" vertical="center" wrapText="1"/>
    </xf>
    <xf numFmtId="0" fontId="30" fillId="18" borderId="3" xfId="0" applyFont="1" applyFill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164" fontId="26" fillId="0" borderId="25" xfId="0" applyNumberFormat="1" applyFont="1" applyBorder="1" applyAlignment="1">
      <alignment horizontal="center" vertical="center" wrapText="1"/>
    </xf>
    <xf numFmtId="164" fontId="26" fillId="0" borderId="26" xfId="0" applyNumberFormat="1" applyFont="1" applyBorder="1" applyAlignment="1">
      <alignment horizontal="center" vertical="center" wrapText="1"/>
    </xf>
    <xf numFmtId="164" fontId="26" fillId="17" borderId="15" xfId="0" applyNumberFormat="1" applyFont="1" applyFill="1" applyBorder="1" applyAlignment="1">
      <alignment horizontal="center" vertical="center" wrapText="1"/>
    </xf>
    <xf numFmtId="164" fontId="26" fillId="17" borderId="16" xfId="0" applyNumberFormat="1" applyFont="1" applyFill="1" applyBorder="1" applyAlignment="1">
      <alignment horizontal="center" vertical="center" wrapText="1"/>
    </xf>
    <xf numFmtId="164" fontId="26" fillId="17" borderId="17" xfId="0" applyNumberFormat="1" applyFont="1" applyFill="1" applyBorder="1" applyAlignment="1">
      <alignment horizontal="center" vertical="center" wrapText="1"/>
    </xf>
    <xf numFmtId="164" fontId="26" fillId="17" borderId="18" xfId="0" applyNumberFormat="1" applyFont="1" applyFill="1" applyBorder="1" applyAlignment="1">
      <alignment horizontal="center" vertical="center" wrapText="1"/>
    </xf>
    <xf numFmtId="164" fontId="26" fillId="17" borderId="32" xfId="0" applyNumberFormat="1" applyFont="1" applyFill="1" applyBorder="1" applyAlignment="1">
      <alignment horizontal="center" vertical="center" wrapText="1"/>
    </xf>
    <xf numFmtId="164" fontId="26" fillId="17" borderId="33" xfId="0" applyNumberFormat="1" applyFont="1" applyFill="1" applyBorder="1" applyAlignment="1">
      <alignment horizontal="center" vertical="center" wrapText="1"/>
    </xf>
    <xf numFmtId="164" fontId="26" fillId="0" borderId="15" xfId="0" applyNumberFormat="1" applyFont="1" applyBorder="1" applyAlignment="1">
      <alignment horizontal="center" vertical="center" wrapText="1"/>
    </xf>
    <xf numFmtId="164" fontId="26" fillId="0" borderId="16" xfId="0" applyNumberFormat="1" applyFont="1" applyBorder="1" applyAlignment="1">
      <alignment horizontal="center" vertical="center" wrapText="1"/>
    </xf>
    <xf numFmtId="164" fontId="26" fillId="0" borderId="17" xfId="0" applyNumberFormat="1" applyFont="1" applyBorder="1" applyAlignment="1">
      <alignment horizontal="center" vertical="center" wrapText="1"/>
    </xf>
    <xf numFmtId="164" fontId="26" fillId="0" borderId="18" xfId="0" applyNumberFormat="1" applyFont="1" applyBorder="1" applyAlignment="1">
      <alignment horizontal="center" vertical="center" wrapText="1"/>
    </xf>
    <xf numFmtId="164" fontId="26" fillId="0" borderId="32" xfId="0" applyNumberFormat="1" applyFont="1" applyBorder="1" applyAlignment="1">
      <alignment horizontal="center" vertical="center" wrapText="1"/>
    </xf>
    <xf numFmtId="164" fontId="26" fillId="0" borderId="33" xfId="0" applyNumberFormat="1" applyFont="1" applyBorder="1" applyAlignment="1">
      <alignment horizontal="center" vertical="center" wrapText="1"/>
    </xf>
    <xf numFmtId="0" fontId="18" fillId="0" borderId="95" xfId="0" applyFont="1" applyBorder="1" applyAlignment="1">
      <alignment horizontal="center"/>
    </xf>
    <xf numFmtId="0" fontId="18" fillId="0" borderId="96" xfId="0" applyFont="1" applyBorder="1" applyAlignment="1">
      <alignment horizontal="center"/>
    </xf>
    <xf numFmtId="0" fontId="23" fillId="0" borderId="93" xfId="0" applyFont="1" applyBorder="1" applyAlignment="1">
      <alignment horizontal="center"/>
    </xf>
    <xf numFmtId="0" fontId="23" fillId="0" borderId="94" xfId="0" applyFont="1" applyBorder="1" applyAlignment="1">
      <alignment horizontal="center"/>
    </xf>
    <xf numFmtId="0" fontId="23" fillId="0" borderId="91" xfId="0" applyFont="1" applyBorder="1" applyAlignment="1">
      <alignment horizontal="center"/>
    </xf>
    <xf numFmtId="0" fontId="23" fillId="0" borderId="84" xfId="0" applyFont="1" applyBorder="1" applyAlignment="1">
      <alignment horizontal="center"/>
    </xf>
    <xf numFmtId="0" fontId="12" fillId="9" borderId="103" xfId="1" applyBorder="1" applyAlignment="1">
      <alignment horizontal="center"/>
    </xf>
    <xf numFmtId="0" fontId="0" fillId="0" borderId="104" xfId="0" applyBorder="1" applyAlignment="1">
      <alignment horizontal="center"/>
    </xf>
    <xf numFmtId="0" fontId="12" fillId="9" borderId="0" xfId="1" applyBorder="1" applyAlignment="1">
      <alignment horizontal="center"/>
    </xf>
    <xf numFmtId="0" fontId="0" fillId="0" borderId="87" xfId="0" applyBorder="1" applyAlignment="1">
      <alignment horizontal="center"/>
    </xf>
    <xf numFmtId="0" fontId="18" fillId="0" borderId="81" xfId="0" applyFont="1" applyBorder="1" applyAlignment="1">
      <alignment horizontal="center"/>
    </xf>
    <xf numFmtId="0" fontId="18" fillId="0" borderId="85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8" fillId="19" borderId="109" xfId="0" applyFont="1" applyFill="1" applyBorder="1" applyAlignment="1">
      <alignment horizontal="center" vertical="center" wrapText="1"/>
    </xf>
    <xf numFmtId="0" fontId="28" fillId="19" borderId="110" xfId="0" applyFont="1" applyFill="1" applyBorder="1" applyAlignment="1">
      <alignment horizontal="center" vertical="center" wrapText="1"/>
    </xf>
    <xf numFmtId="0" fontId="28" fillId="19" borderId="111" xfId="0" applyFont="1" applyFill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164" fontId="5" fillId="0" borderId="15" xfId="0" applyNumberFormat="1" applyFont="1" applyBorder="1" applyAlignment="1">
      <alignment horizontal="center" vertical="center" wrapText="1"/>
    </xf>
    <xf numFmtId="164" fontId="5" fillId="0" borderId="16" xfId="0" applyNumberFormat="1" applyFont="1" applyBorder="1" applyAlignment="1">
      <alignment horizontal="center" vertical="center" wrapText="1"/>
    </xf>
    <xf numFmtId="164" fontId="5" fillId="0" borderId="17" xfId="0" applyNumberFormat="1" applyFont="1" applyBorder="1" applyAlignment="1">
      <alignment horizontal="center" vertical="center" wrapText="1"/>
    </xf>
    <xf numFmtId="164" fontId="5" fillId="0" borderId="18" xfId="0" applyNumberFormat="1" applyFont="1" applyBorder="1" applyAlignment="1">
      <alignment horizontal="center" vertical="center" wrapText="1"/>
    </xf>
    <xf numFmtId="164" fontId="5" fillId="0" borderId="32" xfId="0" applyNumberFormat="1" applyFont="1" applyBorder="1" applyAlignment="1">
      <alignment horizontal="center" vertical="center" wrapText="1"/>
    </xf>
    <xf numFmtId="164" fontId="5" fillId="0" borderId="33" xfId="0" applyNumberFormat="1" applyFont="1" applyBorder="1" applyAlignment="1">
      <alignment horizontal="center" vertical="center" wrapText="1"/>
    </xf>
    <xf numFmtId="164" fontId="5" fillId="0" borderId="15" xfId="0" applyNumberFormat="1" applyFont="1" applyBorder="1" applyAlignment="1">
      <alignment horizontal="center" vertical="center"/>
    </xf>
    <xf numFmtId="164" fontId="5" fillId="0" borderId="139" xfId="0" applyNumberFormat="1" applyFont="1" applyBorder="1" applyAlignment="1">
      <alignment horizontal="center" vertical="center"/>
    </xf>
    <xf numFmtId="164" fontId="5" fillId="0" borderId="17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164" fontId="5" fillId="0" borderId="32" xfId="0" applyNumberFormat="1" applyFont="1" applyBorder="1" applyAlignment="1">
      <alignment horizontal="center" vertical="center"/>
    </xf>
    <xf numFmtId="164" fontId="5" fillId="0" borderId="140" xfId="0" applyNumberFormat="1" applyFont="1" applyBorder="1" applyAlignment="1">
      <alignment horizontal="center" vertical="center"/>
    </xf>
    <xf numFmtId="164" fontId="5" fillId="0" borderId="16" xfId="0" applyNumberFormat="1" applyFont="1" applyBorder="1" applyAlignment="1">
      <alignment horizontal="center" vertical="center"/>
    </xf>
    <xf numFmtId="164" fontId="5" fillId="0" borderId="18" xfId="0" applyNumberFormat="1" applyFont="1" applyBorder="1" applyAlignment="1">
      <alignment horizontal="center" vertical="center"/>
    </xf>
    <xf numFmtId="164" fontId="5" fillId="0" borderId="124" xfId="0" applyNumberFormat="1" applyFont="1" applyBorder="1" applyAlignment="1">
      <alignment horizontal="center" vertical="center"/>
    </xf>
    <xf numFmtId="164" fontId="5" fillId="0" borderId="125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12" fillId="9" borderId="0" xfId="1" applyAlignment="1">
      <alignment horizontal="center"/>
    </xf>
    <xf numFmtId="164" fontId="5" fillId="0" borderId="33" xfId="0" applyNumberFormat="1" applyFont="1" applyBorder="1" applyAlignment="1">
      <alignment horizontal="center" vertical="center"/>
    </xf>
    <xf numFmtId="164" fontId="5" fillId="0" borderId="23" xfId="0" applyNumberFormat="1" applyFont="1" applyBorder="1" applyAlignment="1">
      <alignment horizontal="center" vertical="center"/>
    </xf>
    <xf numFmtId="164" fontId="5" fillId="0" borderId="24" xfId="0" applyNumberFormat="1" applyFont="1" applyBorder="1" applyAlignment="1">
      <alignment horizontal="center" vertical="center"/>
    </xf>
    <xf numFmtId="164" fontId="5" fillId="0" borderId="23" xfId="0" applyNumberFormat="1" applyFont="1" applyBorder="1" applyAlignment="1">
      <alignment horizontal="center" vertical="center" wrapText="1"/>
    </xf>
    <xf numFmtId="164" fontId="5" fillId="0" borderId="24" xfId="0" applyNumberFormat="1" applyFont="1" applyBorder="1" applyAlignment="1">
      <alignment horizontal="center" vertical="center" wrapText="1"/>
    </xf>
    <xf numFmtId="164" fontId="5" fillId="0" borderId="25" xfId="0" applyNumberFormat="1" applyFont="1" applyBorder="1" applyAlignment="1">
      <alignment horizontal="center" vertical="center" wrapText="1"/>
    </xf>
    <xf numFmtId="164" fontId="5" fillId="0" borderId="26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2" fillId="7" borderId="57" xfId="0" applyFont="1" applyFill="1" applyBorder="1" applyAlignment="1">
      <alignment horizontal="center" vertical="center"/>
    </xf>
    <xf numFmtId="0" fontId="2" fillId="7" borderId="58" xfId="0" applyFont="1" applyFill="1" applyBorder="1" applyAlignment="1">
      <alignment horizontal="center" vertical="center"/>
    </xf>
    <xf numFmtId="0" fontId="2" fillId="7" borderId="38" xfId="0" applyFont="1" applyFill="1" applyBorder="1" applyAlignment="1">
      <alignment horizontal="center" vertical="center"/>
    </xf>
  </cellXfs>
  <cellStyles count="6">
    <cellStyle name="Bağlı Hücre" xfId="5" builtinId="24"/>
    <cellStyle name="Giriş" xfId="4" builtinId="20"/>
    <cellStyle name="İyi" xfId="1" builtinId="26"/>
    <cellStyle name="Kötü" xfId="2" builtinId="27"/>
    <cellStyle name="Normal" xfId="0" builtinId="0"/>
    <cellStyle name="Nötr" xfId="3" builtinId="28"/>
  </cellStyles>
  <dxfs count="0"/>
  <tableStyles count="0" defaultTableStyle="TableStyleMedium2" defaultPivotStyle="PivotStyleLight16"/>
  <colors>
    <mruColors>
      <color rgb="FFFBDFF9"/>
      <color rgb="FFFFCC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8" sqref="G18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7"/>
  <sheetViews>
    <sheetView topLeftCell="A58" zoomScale="85" zoomScaleNormal="85" workbookViewId="0">
      <selection activeCell="A78" sqref="A78"/>
    </sheetView>
  </sheetViews>
  <sheetFormatPr defaultRowHeight="15" x14ac:dyDescent="0.25"/>
  <cols>
    <col min="1" max="1" width="4" customWidth="1"/>
    <col min="2" max="2" width="38" customWidth="1"/>
    <col min="3" max="3" width="19.7109375" customWidth="1"/>
    <col min="4" max="4" width="20.140625" customWidth="1"/>
    <col min="5" max="5" width="16" customWidth="1"/>
    <col min="6" max="6" width="24" bestFit="1" customWidth="1"/>
    <col min="7" max="7" width="14.5703125" customWidth="1"/>
    <col min="8" max="8" width="8.140625" customWidth="1"/>
    <col min="9" max="9" width="6.7109375" customWidth="1"/>
  </cols>
  <sheetData>
    <row r="1" spans="1:9" ht="24.75" thickTop="1" thickBot="1" x14ac:dyDescent="0.3">
      <c r="B1" s="351" t="s">
        <v>18</v>
      </c>
      <c r="C1" s="352"/>
      <c r="D1" s="352"/>
      <c r="E1" s="352"/>
      <c r="F1" s="352"/>
      <c r="G1" s="353"/>
    </row>
    <row r="2" spans="1:9" ht="24.75" thickTop="1" thickBot="1" x14ac:dyDescent="0.3">
      <c r="A2">
        <v>1</v>
      </c>
      <c r="B2" s="354" t="s">
        <v>0</v>
      </c>
      <c r="C2" s="355"/>
      <c r="D2" s="351" t="s">
        <v>75</v>
      </c>
      <c r="E2" s="353"/>
      <c r="F2" s="351" t="s">
        <v>76</v>
      </c>
      <c r="G2" s="353"/>
      <c r="H2" s="93">
        <f>(IF(COUNT(D2)=0,0,F2)-IF(COUNT(F2)=0,0,F2))*A2*(-1)</f>
        <v>0</v>
      </c>
      <c r="I2" s="93">
        <f>(IF(COUNT(E2)=0,0,G2)-IF(COUNT(G2)=0,0,G2))*A2*(-1)</f>
        <v>0</v>
      </c>
    </row>
    <row r="3" spans="1:9" ht="16.5" thickTop="1" thickBot="1" x14ac:dyDescent="0.3">
      <c r="A3">
        <v>0</v>
      </c>
      <c r="B3" s="168" t="s">
        <v>2</v>
      </c>
      <c r="C3" s="169" t="s">
        <v>3</v>
      </c>
      <c r="D3" s="168" t="s">
        <v>4</v>
      </c>
      <c r="E3" s="169" t="s">
        <v>5</v>
      </c>
      <c r="F3" s="168" t="s">
        <v>6</v>
      </c>
      <c r="G3" s="169" t="s">
        <v>7</v>
      </c>
      <c r="H3" s="93">
        <f t="shared" ref="H3:H66" si="0">(IF(COUNT(D3)=0,0,F3)-IF(COUNT(F3)=0,0,F3))*A3*(-1)</f>
        <v>0</v>
      </c>
      <c r="I3" s="93">
        <f t="shared" ref="I3:I66" si="1">(IF(COUNT(E3)=0,0,G3)-IF(COUNT(G3)=0,0,G3))*A3*(-1)</f>
        <v>0</v>
      </c>
    </row>
    <row r="4" spans="1:9" ht="15.75" thickTop="1" x14ac:dyDescent="0.25">
      <c r="B4" s="170" t="s">
        <v>77</v>
      </c>
      <c r="C4" s="171">
        <v>12</v>
      </c>
      <c r="D4" s="172">
        <v>5531.6084249999994</v>
      </c>
      <c r="E4" s="173">
        <v>829.74126374999992</v>
      </c>
      <c r="F4" s="174">
        <v>1936.0629487499996</v>
      </c>
      <c r="G4" s="173">
        <v>1382.9021062499999</v>
      </c>
      <c r="H4" s="93">
        <f>(IF(COUNT(D4)=0,0,F4)-IF(COUNT(F4)=0,0,F4))*A4*(-1)</f>
        <v>0</v>
      </c>
      <c r="I4" s="93">
        <f t="shared" si="1"/>
        <v>0</v>
      </c>
    </row>
    <row r="5" spans="1:9" x14ac:dyDescent="0.25">
      <c r="B5" s="175" t="s">
        <v>78</v>
      </c>
      <c r="C5" s="176" t="s">
        <v>3</v>
      </c>
      <c r="D5" s="177" t="s">
        <v>19</v>
      </c>
      <c r="E5" s="176" t="s">
        <v>5</v>
      </c>
      <c r="F5" s="175" t="s">
        <v>6</v>
      </c>
      <c r="G5" s="176" t="s">
        <v>7</v>
      </c>
      <c r="H5" s="93">
        <f t="shared" si="0"/>
        <v>0</v>
      </c>
      <c r="I5" s="93">
        <f t="shared" si="1"/>
        <v>0</v>
      </c>
    </row>
    <row r="6" spans="1:9" x14ac:dyDescent="0.25">
      <c r="B6" s="178" t="s">
        <v>20</v>
      </c>
      <c r="C6" s="179" t="s">
        <v>14</v>
      </c>
      <c r="D6" s="180">
        <v>2581.25</v>
      </c>
      <c r="E6" s="181">
        <v>387.1875</v>
      </c>
      <c r="F6" s="182">
        <v>903.43749999999989</v>
      </c>
      <c r="G6" s="181">
        <v>645.3125</v>
      </c>
      <c r="H6" s="93">
        <f t="shared" si="0"/>
        <v>0</v>
      </c>
      <c r="I6" s="93">
        <f t="shared" si="1"/>
        <v>0</v>
      </c>
    </row>
    <row r="7" spans="1:9" x14ac:dyDescent="0.25">
      <c r="B7" s="178" t="s">
        <v>21</v>
      </c>
      <c r="C7" s="179" t="s">
        <v>14</v>
      </c>
      <c r="D7" s="180">
        <v>4425</v>
      </c>
      <c r="E7" s="181">
        <v>663.75</v>
      </c>
      <c r="F7" s="182">
        <v>1548.75</v>
      </c>
      <c r="G7" s="181">
        <v>1106.25</v>
      </c>
      <c r="H7" s="93">
        <f t="shared" si="0"/>
        <v>0</v>
      </c>
      <c r="I7" s="93">
        <f t="shared" si="1"/>
        <v>0</v>
      </c>
    </row>
    <row r="8" spans="1:9" x14ac:dyDescent="0.25">
      <c r="B8" s="178" t="s">
        <v>22</v>
      </c>
      <c r="C8" s="179" t="s">
        <v>14</v>
      </c>
      <c r="D8" s="180">
        <v>7375</v>
      </c>
      <c r="E8" s="181">
        <v>1106.25</v>
      </c>
      <c r="F8" s="182">
        <v>2581.25</v>
      </c>
      <c r="G8" s="181">
        <v>1843.75</v>
      </c>
      <c r="H8" s="93">
        <f t="shared" si="0"/>
        <v>0</v>
      </c>
      <c r="I8" s="93">
        <f t="shared" si="1"/>
        <v>0</v>
      </c>
    </row>
    <row r="9" spans="1:9" x14ac:dyDescent="0.25">
      <c r="B9" s="178" t="s">
        <v>23</v>
      </c>
      <c r="C9" s="179" t="s">
        <v>14</v>
      </c>
      <c r="D9" s="180">
        <v>12537.5</v>
      </c>
      <c r="E9" s="181">
        <v>1880.625</v>
      </c>
      <c r="F9" s="182">
        <v>4388.125</v>
      </c>
      <c r="G9" s="181">
        <v>3134.375</v>
      </c>
      <c r="H9" s="93">
        <f t="shared" si="0"/>
        <v>0</v>
      </c>
      <c r="I9" s="93">
        <f t="shared" si="1"/>
        <v>0</v>
      </c>
    </row>
    <row r="10" spans="1:9" x14ac:dyDescent="0.25">
      <c r="B10" s="175" t="s">
        <v>24</v>
      </c>
      <c r="C10" s="176" t="s">
        <v>3</v>
      </c>
      <c r="D10" s="177" t="s">
        <v>4</v>
      </c>
      <c r="E10" s="176" t="s">
        <v>5</v>
      </c>
      <c r="F10" s="175" t="s">
        <v>6</v>
      </c>
      <c r="G10" s="176" t="s">
        <v>7</v>
      </c>
      <c r="H10" s="93">
        <f t="shared" si="0"/>
        <v>0</v>
      </c>
      <c r="I10" s="93">
        <f t="shared" si="1"/>
        <v>0</v>
      </c>
    </row>
    <row r="11" spans="1:9" x14ac:dyDescent="0.25">
      <c r="B11" s="183" t="s">
        <v>25</v>
      </c>
      <c r="C11" s="184">
        <v>5</v>
      </c>
      <c r="D11" s="180">
        <v>4148.4375</v>
      </c>
      <c r="E11" s="185">
        <v>622.265625</v>
      </c>
      <c r="F11" s="182">
        <v>1451.953125</v>
      </c>
      <c r="G11" s="181">
        <v>1037.109375</v>
      </c>
      <c r="H11" s="93">
        <f t="shared" si="0"/>
        <v>0</v>
      </c>
      <c r="I11" s="93">
        <f t="shared" si="1"/>
        <v>0</v>
      </c>
    </row>
    <row r="12" spans="1:9" x14ac:dyDescent="0.25">
      <c r="B12" s="183" t="s">
        <v>26</v>
      </c>
      <c r="C12" s="184">
        <v>7</v>
      </c>
      <c r="D12" s="180">
        <v>2120.3125</v>
      </c>
      <c r="E12" s="185">
        <v>318.046875</v>
      </c>
      <c r="F12" s="182">
        <v>742.109375</v>
      </c>
      <c r="G12" s="181">
        <v>530.078125</v>
      </c>
      <c r="H12" s="93">
        <f t="shared" si="0"/>
        <v>0</v>
      </c>
      <c r="I12" s="93">
        <f t="shared" si="1"/>
        <v>0</v>
      </c>
    </row>
    <row r="13" spans="1:9" x14ac:dyDescent="0.25">
      <c r="B13" s="183" t="s">
        <v>27</v>
      </c>
      <c r="C13" s="184">
        <v>1</v>
      </c>
      <c r="D13" s="180">
        <v>2035.5</v>
      </c>
      <c r="E13" s="185">
        <v>305.32499999999999</v>
      </c>
      <c r="F13" s="182">
        <v>712.42499999999995</v>
      </c>
      <c r="G13" s="181">
        <v>508.875</v>
      </c>
      <c r="H13" s="93">
        <f t="shared" si="0"/>
        <v>0</v>
      </c>
      <c r="I13" s="93">
        <f t="shared" si="1"/>
        <v>0</v>
      </c>
    </row>
    <row r="14" spans="1:9" x14ac:dyDescent="0.25">
      <c r="B14" s="183" t="s">
        <v>28</v>
      </c>
      <c r="C14" s="184">
        <v>8</v>
      </c>
      <c r="D14" s="180">
        <v>3816.5624999999991</v>
      </c>
      <c r="E14" s="185">
        <v>572.48437499999989</v>
      </c>
      <c r="F14" s="182">
        <v>1335.7968749999995</v>
      </c>
      <c r="G14" s="181">
        <v>954.14062499999977</v>
      </c>
      <c r="H14" s="93">
        <f t="shared" si="0"/>
        <v>0</v>
      </c>
      <c r="I14" s="93">
        <f t="shared" si="1"/>
        <v>0</v>
      </c>
    </row>
    <row r="15" spans="1:9" x14ac:dyDescent="0.25">
      <c r="B15" s="178" t="s">
        <v>79</v>
      </c>
      <c r="C15" s="186">
        <v>6</v>
      </c>
      <c r="D15" s="180">
        <v>3687.5</v>
      </c>
      <c r="E15" s="185">
        <v>553.125</v>
      </c>
      <c r="F15" s="182">
        <v>1290.625</v>
      </c>
      <c r="G15" s="181">
        <v>921.875</v>
      </c>
      <c r="H15" s="93">
        <f t="shared" si="0"/>
        <v>0</v>
      </c>
      <c r="I15" s="93">
        <f t="shared" si="1"/>
        <v>0</v>
      </c>
    </row>
    <row r="16" spans="1:9" x14ac:dyDescent="0.25">
      <c r="B16" s="175" t="s">
        <v>80</v>
      </c>
      <c r="C16" s="176" t="s">
        <v>3</v>
      </c>
      <c r="D16" s="177" t="s">
        <v>4</v>
      </c>
      <c r="E16" s="176" t="s">
        <v>5</v>
      </c>
      <c r="F16" s="175" t="s">
        <v>6</v>
      </c>
      <c r="G16" s="176" t="s">
        <v>7</v>
      </c>
      <c r="H16" s="93">
        <f t="shared" si="0"/>
        <v>0</v>
      </c>
      <c r="I16" s="93">
        <f t="shared" si="1"/>
        <v>0</v>
      </c>
    </row>
    <row r="17" spans="2:9" x14ac:dyDescent="0.25">
      <c r="B17" s="183" t="s">
        <v>29</v>
      </c>
      <c r="C17" s="187" t="s">
        <v>14</v>
      </c>
      <c r="D17" s="180">
        <v>796.5</v>
      </c>
      <c r="E17" s="181">
        <v>119.47499999999999</v>
      </c>
      <c r="F17" s="182">
        <v>278.77499999999998</v>
      </c>
      <c r="G17" s="181">
        <v>199.125</v>
      </c>
      <c r="H17" s="93">
        <f t="shared" si="0"/>
        <v>0</v>
      </c>
      <c r="I17" s="93">
        <f t="shared" si="1"/>
        <v>0</v>
      </c>
    </row>
    <row r="18" spans="2:9" x14ac:dyDescent="0.25">
      <c r="B18" s="183" t="s">
        <v>30</v>
      </c>
      <c r="C18" s="187" t="s">
        <v>14</v>
      </c>
      <c r="D18" s="180">
        <v>1327.5</v>
      </c>
      <c r="E18" s="181">
        <v>199.125</v>
      </c>
      <c r="F18" s="182">
        <v>464.62499999999994</v>
      </c>
      <c r="G18" s="181">
        <v>331.875</v>
      </c>
      <c r="H18" s="93">
        <f t="shared" si="0"/>
        <v>0</v>
      </c>
      <c r="I18" s="93">
        <f t="shared" si="1"/>
        <v>0</v>
      </c>
    </row>
    <row r="19" spans="2:9" x14ac:dyDescent="0.25">
      <c r="B19" s="183" t="s">
        <v>31</v>
      </c>
      <c r="C19" s="187" t="s">
        <v>14</v>
      </c>
      <c r="D19" s="180">
        <v>2124</v>
      </c>
      <c r="E19" s="181">
        <v>318.59999999999997</v>
      </c>
      <c r="F19" s="182">
        <v>743.4</v>
      </c>
      <c r="G19" s="181">
        <v>531</v>
      </c>
      <c r="H19" s="93">
        <f t="shared" si="0"/>
        <v>0</v>
      </c>
      <c r="I19" s="93">
        <f t="shared" si="1"/>
        <v>0</v>
      </c>
    </row>
    <row r="20" spans="2:9" x14ac:dyDescent="0.25">
      <c r="B20" s="183" t="s">
        <v>32</v>
      </c>
      <c r="C20" s="187" t="s">
        <v>14</v>
      </c>
      <c r="D20" s="180">
        <v>3186</v>
      </c>
      <c r="E20" s="181">
        <v>477.9</v>
      </c>
      <c r="F20" s="182">
        <v>1115.0999999999999</v>
      </c>
      <c r="G20" s="181">
        <v>796.5</v>
      </c>
      <c r="H20" s="93">
        <f t="shared" si="0"/>
        <v>0</v>
      </c>
      <c r="I20" s="93">
        <f t="shared" si="1"/>
        <v>0</v>
      </c>
    </row>
    <row r="21" spans="2:9" x14ac:dyDescent="0.25">
      <c r="B21" s="183" t="s">
        <v>33</v>
      </c>
      <c r="C21" s="187" t="s">
        <v>14</v>
      </c>
      <c r="D21" s="180">
        <v>5310</v>
      </c>
      <c r="E21" s="180">
        <v>796.5</v>
      </c>
      <c r="F21" s="182">
        <v>1858.4999999999998</v>
      </c>
      <c r="G21" s="181">
        <v>1327.5</v>
      </c>
      <c r="H21" s="93">
        <f t="shared" si="0"/>
        <v>0</v>
      </c>
      <c r="I21" s="93">
        <f t="shared" si="1"/>
        <v>0</v>
      </c>
    </row>
    <row r="22" spans="2:9" x14ac:dyDescent="0.25">
      <c r="B22" s="183" t="s">
        <v>34</v>
      </c>
      <c r="C22" s="187" t="s">
        <v>14</v>
      </c>
      <c r="D22" s="180">
        <v>7670</v>
      </c>
      <c r="E22" s="180">
        <v>1150.5</v>
      </c>
      <c r="F22" s="182">
        <v>2684.5</v>
      </c>
      <c r="G22" s="181">
        <v>1917.5</v>
      </c>
      <c r="H22" s="93">
        <f t="shared" si="0"/>
        <v>0</v>
      </c>
      <c r="I22" s="93">
        <f t="shared" si="1"/>
        <v>0</v>
      </c>
    </row>
    <row r="23" spans="2:9" x14ac:dyDescent="0.25">
      <c r="B23" s="175" t="s">
        <v>9</v>
      </c>
      <c r="C23" s="176" t="s">
        <v>3</v>
      </c>
      <c r="D23" s="177" t="s">
        <v>4</v>
      </c>
      <c r="E23" s="176" t="s">
        <v>5</v>
      </c>
      <c r="F23" s="175" t="s">
        <v>6</v>
      </c>
      <c r="G23" s="176" t="s">
        <v>7</v>
      </c>
      <c r="H23" s="93">
        <f t="shared" si="0"/>
        <v>0</v>
      </c>
      <c r="I23" s="93">
        <f t="shared" si="1"/>
        <v>0</v>
      </c>
    </row>
    <row r="24" spans="2:9" x14ac:dyDescent="0.25">
      <c r="B24" s="178" t="s">
        <v>35</v>
      </c>
      <c r="C24" s="186">
        <v>6</v>
      </c>
      <c r="D24" s="180">
        <v>1416</v>
      </c>
      <c r="E24" s="185">
        <v>212.4</v>
      </c>
      <c r="F24" s="182">
        <v>495.59999999999997</v>
      </c>
      <c r="G24" s="181">
        <v>354</v>
      </c>
      <c r="H24" s="93">
        <f t="shared" si="0"/>
        <v>0</v>
      </c>
      <c r="I24" s="93">
        <f t="shared" si="1"/>
        <v>0</v>
      </c>
    </row>
    <row r="25" spans="2:9" x14ac:dyDescent="0.25">
      <c r="B25" s="178" t="s">
        <v>36</v>
      </c>
      <c r="C25" s="186">
        <v>2</v>
      </c>
      <c r="D25" s="180">
        <v>3540</v>
      </c>
      <c r="E25" s="185">
        <v>531</v>
      </c>
      <c r="F25" s="182">
        <v>1239</v>
      </c>
      <c r="G25" s="181">
        <v>885</v>
      </c>
      <c r="H25" s="93">
        <f t="shared" si="0"/>
        <v>0</v>
      </c>
      <c r="I25" s="93">
        <f t="shared" si="1"/>
        <v>0</v>
      </c>
    </row>
    <row r="26" spans="2:9" x14ac:dyDescent="0.25">
      <c r="B26" s="178" t="s">
        <v>37</v>
      </c>
      <c r="C26" s="186">
        <v>8</v>
      </c>
      <c r="D26" s="180">
        <v>13275</v>
      </c>
      <c r="E26" s="185">
        <v>1991.25</v>
      </c>
      <c r="F26" s="182">
        <v>4646.25</v>
      </c>
      <c r="G26" s="181">
        <v>3318.75</v>
      </c>
      <c r="H26" s="93">
        <f t="shared" si="0"/>
        <v>0</v>
      </c>
      <c r="I26" s="93">
        <f t="shared" si="1"/>
        <v>0</v>
      </c>
    </row>
    <row r="27" spans="2:9" x14ac:dyDescent="0.25">
      <c r="B27" s="178" t="s">
        <v>40</v>
      </c>
      <c r="C27" s="186">
        <v>2</v>
      </c>
      <c r="D27" s="180">
        <v>1062</v>
      </c>
      <c r="E27" s="180">
        <v>159.29999999999998</v>
      </c>
      <c r="F27" s="182">
        <v>371.7</v>
      </c>
      <c r="G27" s="181">
        <v>265.5</v>
      </c>
      <c r="H27" s="93">
        <f t="shared" si="0"/>
        <v>0</v>
      </c>
      <c r="I27" s="93">
        <f t="shared" si="1"/>
        <v>0</v>
      </c>
    </row>
    <row r="28" spans="2:9" x14ac:dyDescent="0.25">
      <c r="B28" s="178" t="s">
        <v>38</v>
      </c>
      <c r="C28" s="186">
        <v>4</v>
      </c>
      <c r="D28" s="180">
        <v>12000</v>
      </c>
      <c r="E28" s="185">
        <v>1800</v>
      </c>
      <c r="F28" s="182">
        <v>4200</v>
      </c>
      <c r="G28" s="181">
        <v>3000</v>
      </c>
      <c r="H28" s="93">
        <f t="shared" si="0"/>
        <v>0</v>
      </c>
      <c r="I28" s="93">
        <f t="shared" si="1"/>
        <v>0</v>
      </c>
    </row>
    <row r="29" spans="2:9" x14ac:dyDescent="0.25">
      <c r="B29" s="178" t="s">
        <v>39</v>
      </c>
      <c r="C29" s="186">
        <v>12</v>
      </c>
      <c r="D29" s="180">
        <v>14160</v>
      </c>
      <c r="E29" s="185">
        <v>2124</v>
      </c>
      <c r="F29" s="182">
        <v>4956</v>
      </c>
      <c r="G29" s="181">
        <v>3540</v>
      </c>
      <c r="H29" s="93">
        <f t="shared" si="0"/>
        <v>0</v>
      </c>
      <c r="I29" s="93">
        <f t="shared" si="1"/>
        <v>0</v>
      </c>
    </row>
    <row r="30" spans="2:9" x14ac:dyDescent="0.25">
      <c r="B30" s="178" t="s">
        <v>41</v>
      </c>
      <c r="C30" s="186">
        <v>12</v>
      </c>
      <c r="D30" s="180">
        <v>12000</v>
      </c>
      <c r="E30" s="185">
        <v>1800</v>
      </c>
      <c r="F30" s="182">
        <v>4200</v>
      </c>
      <c r="G30" s="181">
        <v>3000</v>
      </c>
      <c r="H30" s="93">
        <f t="shared" si="0"/>
        <v>0</v>
      </c>
      <c r="I30" s="93">
        <f t="shared" si="1"/>
        <v>0</v>
      </c>
    </row>
    <row r="31" spans="2:9" x14ac:dyDescent="0.25">
      <c r="B31" s="175" t="s">
        <v>42</v>
      </c>
      <c r="C31" s="176" t="s">
        <v>3</v>
      </c>
      <c r="D31" s="177" t="s">
        <v>4</v>
      </c>
      <c r="E31" s="176" t="s">
        <v>5</v>
      </c>
      <c r="F31" s="175" t="s">
        <v>6</v>
      </c>
      <c r="G31" s="176" t="s">
        <v>7</v>
      </c>
      <c r="H31" s="93">
        <f t="shared" si="0"/>
        <v>0</v>
      </c>
      <c r="I31" s="93">
        <f t="shared" si="1"/>
        <v>0</v>
      </c>
    </row>
    <row r="32" spans="2:9" x14ac:dyDescent="0.25">
      <c r="B32" s="183" t="s">
        <v>43</v>
      </c>
      <c r="C32" s="184" t="s">
        <v>14</v>
      </c>
      <c r="D32" s="188">
        <v>1416</v>
      </c>
      <c r="E32" s="185">
        <v>212.4</v>
      </c>
      <c r="F32" s="182">
        <v>495.59999999999997</v>
      </c>
      <c r="G32" s="181">
        <v>354</v>
      </c>
      <c r="H32" s="93">
        <f t="shared" si="0"/>
        <v>0</v>
      </c>
      <c r="I32" s="93">
        <f t="shared" si="1"/>
        <v>0</v>
      </c>
    </row>
    <row r="33" spans="2:9" x14ac:dyDescent="0.25">
      <c r="B33" s="183" t="s">
        <v>44</v>
      </c>
      <c r="C33" s="184" t="s">
        <v>14</v>
      </c>
      <c r="D33" s="188">
        <v>3186</v>
      </c>
      <c r="E33" s="185">
        <v>477.9</v>
      </c>
      <c r="F33" s="182">
        <v>1115.0999999999999</v>
      </c>
      <c r="G33" s="181">
        <v>796.5</v>
      </c>
      <c r="H33" s="93">
        <f t="shared" si="0"/>
        <v>0</v>
      </c>
      <c r="I33" s="93">
        <f t="shared" si="1"/>
        <v>0</v>
      </c>
    </row>
    <row r="34" spans="2:9" x14ac:dyDescent="0.25">
      <c r="B34" s="183" t="s">
        <v>45</v>
      </c>
      <c r="C34" s="184" t="s">
        <v>14</v>
      </c>
      <c r="D34" s="188">
        <v>5664</v>
      </c>
      <c r="E34" s="185">
        <v>849.6</v>
      </c>
      <c r="F34" s="182">
        <v>1982.3999999999999</v>
      </c>
      <c r="G34" s="181">
        <v>1416</v>
      </c>
      <c r="H34" s="93">
        <f t="shared" si="0"/>
        <v>0</v>
      </c>
      <c r="I34" s="93">
        <f t="shared" si="1"/>
        <v>0</v>
      </c>
    </row>
    <row r="35" spans="2:9" x14ac:dyDescent="0.25">
      <c r="B35" s="183" t="s">
        <v>46</v>
      </c>
      <c r="C35" s="184" t="s">
        <v>14</v>
      </c>
      <c r="D35" s="188">
        <v>9912</v>
      </c>
      <c r="E35" s="185">
        <v>1486.8</v>
      </c>
      <c r="F35" s="182">
        <v>3469.2</v>
      </c>
      <c r="G35" s="181">
        <v>2478</v>
      </c>
      <c r="H35" s="93">
        <f t="shared" si="0"/>
        <v>0</v>
      </c>
      <c r="I35" s="93">
        <f t="shared" si="1"/>
        <v>0</v>
      </c>
    </row>
    <row r="36" spans="2:9" x14ac:dyDescent="0.25">
      <c r="B36" s="175" t="s">
        <v>10</v>
      </c>
      <c r="C36" s="176" t="s">
        <v>3</v>
      </c>
      <c r="D36" s="177" t="s">
        <v>4</v>
      </c>
      <c r="E36" s="176" t="s">
        <v>5</v>
      </c>
      <c r="F36" s="175" t="s">
        <v>6</v>
      </c>
      <c r="G36" s="176" t="s">
        <v>7</v>
      </c>
      <c r="H36" s="93">
        <f t="shared" si="0"/>
        <v>0</v>
      </c>
      <c r="I36" s="93">
        <f t="shared" si="1"/>
        <v>0</v>
      </c>
    </row>
    <row r="37" spans="2:9" x14ac:dyDescent="0.25">
      <c r="B37" s="183" t="s">
        <v>11</v>
      </c>
      <c r="C37" s="184">
        <v>2</v>
      </c>
      <c r="D37" s="308" t="s">
        <v>47</v>
      </c>
      <c r="E37" s="309"/>
      <c r="F37" s="182">
        <v>1548.1</v>
      </c>
      <c r="G37" s="181">
        <v>1107.3999999999999</v>
      </c>
      <c r="H37" s="93">
        <f t="shared" si="0"/>
        <v>0</v>
      </c>
      <c r="I37" s="93">
        <f t="shared" si="1"/>
        <v>0</v>
      </c>
    </row>
    <row r="38" spans="2:9" x14ac:dyDescent="0.25">
      <c r="B38" s="178" t="s">
        <v>81</v>
      </c>
      <c r="C38" s="184" t="s">
        <v>14</v>
      </c>
      <c r="D38" s="310"/>
      <c r="E38" s="311"/>
      <c r="F38" s="182">
        <v>316.39999999999998</v>
      </c>
      <c r="G38" s="181">
        <v>225.99999999999997</v>
      </c>
      <c r="H38" s="93">
        <f t="shared" si="0"/>
        <v>0</v>
      </c>
      <c r="I38" s="93">
        <f t="shared" si="1"/>
        <v>0</v>
      </c>
    </row>
    <row r="39" spans="2:9" x14ac:dyDescent="0.25">
      <c r="B39" s="183" t="s">
        <v>12</v>
      </c>
      <c r="C39" s="184">
        <v>1</v>
      </c>
      <c r="D39" s="310"/>
      <c r="E39" s="311"/>
      <c r="F39" s="182">
        <v>440.69999999999993</v>
      </c>
      <c r="G39" s="181">
        <v>316.39999999999998</v>
      </c>
      <c r="H39" s="93">
        <f t="shared" si="0"/>
        <v>0</v>
      </c>
      <c r="I39" s="93">
        <f t="shared" si="1"/>
        <v>0</v>
      </c>
    </row>
    <row r="40" spans="2:9" x14ac:dyDescent="0.25">
      <c r="B40" s="183" t="s">
        <v>82</v>
      </c>
      <c r="C40" s="184" t="s">
        <v>14</v>
      </c>
      <c r="D40" s="310"/>
      <c r="E40" s="311"/>
      <c r="F40" s="182">
        <v>90.399999999999991</v>
      </c>
      <c r="G40" s="181">
        <v>67.8</v>
      </c>
      <c r="H40" s="93">
        <f t="shared" si="0"/>
        <v>0</v>
      </c>
      <c r="I40" s="93">
        <f t="shared" si="1"/>
        <v>0</v>
      </c>
    </row>
    <row r="41" spans="2:9" x14ac:dyDescent="0.25">
      <c r="B41" s="183" t="s">
        <v>48</v>
      </c>
      <c r="C41" s="184">
        <v>2</v>
      </c>
      <c r="D41" s="310"/>
      <c r="E41" s="311"/>
      <c r="F41" s="182">
        <v>1073.5</v>
      </c>
      <c r="G41" s="181">
        <v>768.4</v>
      </c>
      <c r="H41" s="93">
        <f t="shared" si="0"/>
        <v>0</v>
      </c>
      <c r="I41" s="93">
        <f t="shared" si="1"/>
        <v>0</v>
      </c>
    </row>
    <row r="42" spans="2:9" x14ac:dyDescent="0.25">
      <c r="B42" s="183" t="s">
        <v>83</v>
      </c>
      <c r="C42" s="184"/>
      <c r="D42" s="310"/>
      <c r="E42" s="311"/>
      <c r="F42" s="182">
        <v>406.79999999999995</v>
      </c>
      <c r="G42" s="181">
        <v>293.79999999999995</v>
      </c>
      <c r="H42" s="93">
        <f t="shared" si="0"/>
        <v>0</v>
      </c>
      <c r="I42" s="93">
        <f t="shared" si="1"/>
        <v>0</v>
      </c>
    </row>
    <row r="43" spans="2:9" x14ac:dyDescent="0.25">
      <c r="B43" s="183" t="s">
        <v>13</v>
      </c>
      <c r="C43" s="184" t="s">
        <v>14</v>
      </c>
      <c r="D43" s="310"/>
      <c r="E43" s="311"/>
      <c r="F43" s="182">
        <v>0</v>
      </c>
      <c r="G43" s="181">
        <v>0</v>
      </c>
      <c r="H43" s="93">
        <f t="shared" si="0"/>
        <v>0</v>
      </c>
      <c r="I43" s="93">
        <f t="shared" si="1"/>
        <v>0</v>
      </c>
    </row>
    <row r="44" spans="2:9" x14ac:dyDescent="0.25">
      <c r="B44" s="183" t="s">
        <v>84</v>
      </c>
      <c r="C44" s="184"/>
      <c r="D44" s="310"/>
      <c r="E44" s="311"/>
      <c r="F44" s="182">
        <v>0</v>
      </c>
      <c r="G44" s="181">
        <v>0</v>
      </c>
      <c r="H44" s="93">
        <f t="shared" si="0"/>
        <v>0</v>
      </c>
      <c r="I44" s="93">
        <f t="shared" si="1"/>
        <v>0</v>
      </c>
    </row>
    <row r="45" spans="2:9" x14ac:dyDescent="0.25">
      <c r="B45" s="183" t="s">
        <v>49</v>
      </c>
      <c r="C45" s="184">
        <v>1</v>
      </c>
      <c r="D45" s="310"/>
      <c r="E45" s="311"/>
      <c r="F45" s="182">
        <v>1977.4999999999998</v>
      </c>
      <c r="G45" s="181">
        <v>1412.4999999999998</v>
      </c>
      <c r="H45" s="93">
        <f t="shared" si="0"/>
        <v>0</v>
      </c>
      <c r="I45" s="93">
        <f t="shared" si="1"/>
        <v>0</v>
      </c>
    </row>
    <row r="46" spans="2:9" x14ac:dyDescent="0.25">
      <c r="B46" s="183" t="s">
        <v>85</v>
      </c>
      <c r="C46" s="184"/>
      <c r="D46" s="310"/>
      <c r="E46" s="311"/>
      <c r="F46" s="182">
        <v>1977.4999999999998</v>
      </c>
      <c r="G46" s="181">
        <v>1412.4999999999998</v>
      </c>
      <c r="H46" s="93">
        <f t="shared" si="0"/>
        <v>0</v>
      </c>
      <c r="I46" s="93">
        <f t="shared" si="1"/>
        <v>0</v>
      </c>
    </row>
    <row r="47" spans="2:9" x14ac:dyDescent="0.25">
      <c r="B47" s="183" t="s">
        <v>50</v>
      </c>
      <c r="C47" s="184">
        <v>1</v>
      </c>
      <c r="D47" s="310"/>
      <c r="E47" s="311"/>
      <c r="F47" s="182">
        <v>677.99999999999989</v>
      </c>
      <c r="G47" s="181">
        <v>485.9</v>
      </c>
      <c r="H47" s="93">
        <f t="shared" si="0"/>
        <v>0</v>
      </c>
      <c r="I47" s="93">
        <f t="shared" si="1"/>
        <v>0</v>
      </c>
    </row>
    <row r="48" spans="2:9" x14ac:dyDescent="0.25">
      <c r="B48" s="183" t="s">
        <v>86</v>
      </c>
      <c r="C48" s="184"/>
      <c r="D48" s="310"/>
      <c r="E48" s="311"/>
      <c r="F48" s="182">
        <v>135.6</v>
      </c>
      <c r="G48" s="181">
        <v>101.69999999999999</v>
      </c>
      <c r="H48" s="93">
        <f t="shared" si="0"/>
        <v>0</v>
      </c>
      <c r="I48" s="93">
        <f t="shared" si="1"/>
        <v>0</v>
      </c>
    </row>
    <row r="49" spans="2:9" x14ac:dyDescent="0.25">
      <c r="B49" s="183" t="s">
        <v>15</v>
      </c>
      <c r="C49" s="184">
        <v>1</v>
      </c>
      <c r="D49" s="310"/>
      <c r="E49" s="311"/>
      <c r="F49" s="182">
        <v>790.99999999999989</v>
      </c>
      <c r="G49" s="181">
        <v>565</v>
      </c>
      <c r="H49" s="93">
        <f t="shared" si="0"/>
        <v>0</v>
      </c>
      <c r="I49" s="93">
        <f t="shared" si="1"/>
        <v>0</v>
      </c>
    </row>
    <row r="50" spans="2:9" x14ac:dyDescent="0.25">
      <c r="B50" s="183" t="s">
        <v>87</v>
      </c>
      <c r="C50" s="184"/>
      <c r="D50" s="310"/>
      <c r="E50" s="311"/>
      <c r="F50" s="182">
        <v>158.19999999999999</v>
      </c>
      <c r="G50" s="181">
        <v>112.99999999999999</v>
      </c>
      <c r="H50" s="93">
        <f t="shared" si="0"/>
        <v>0</v>
      </c>
      <c r="I50" s="93">
        <f t="shared" si="1"/>
        <v>0</v>
      </c>
    </row>
    <row r="51" spans="2:9" x14ac:dyDescent="0.25">
      <c r="B51" s="183" t="s">
        <v>16</v>
      </c>
      <c r="C51" s="184">
        <v>1</v>
      </c>
      <c r="D51" s="310"/>
      <c r="E51" s="311"/>
      <c r="F51" s="182">
        <v>282.5</v>
      </c>
      <c r="G51" s="181">
        <v>203.39999999999998</v>
      </c>
      <c r="H51" s="93">
        <f t="shared" si="0"/>
        <v>0</v>
      </c>
      <c r="I51" s="93">
        <f t="shared" si="1"/>
        <v>0</v>
      </c>
    </row>
    <row r="52" spans="2:9" x14ac:dyDescent="0.25">
      <c r="B52" s="183" t="s">
        <v>88</v>
      </c>
      <c r="C52" s="184"/>
      <c r="D52" s="310"/>
      <c r="E52" s="311"/>
      <c r="F52" s="182">
        <v>158.19999999999999</v>
      </c>
      <c r="G52" s="181">
        <v>112.99999999999999</v>
      </c>
      <c r="H52" s="93">
        <f t="shared" si="0"/>
        <v>0</v>
      </c>
      <c r="I52" s="93">
        <f t="shared" si="1"/>
        <v>0</v>
      </c>
    </row>
    <row r="53" spans="2:9" x14ac:dyDescent="0.25">
      <c r="B53" s="183" t="s">
        <v>51</v>
      </c>
      <c r="C53" s="184">
        <v>1</v>
      </c>
      <c r="D53" s="310"/>
      <c r="E53" s="311"/>
      <c r="F53" s="182">
        <v>282.5</v>
      </c>
      <c r="G53" s="181">
        <v>203.39999999999998</v>
      </c>
      <c r="H53" s="93">
        <f t="shared" si="0"/>
        <v>0</v>
      </c>
      <c r="I53" s="93">
        <f t="shared" si="1"/>
        <v>0</v>
      </c>
    </row>
    <row r="54" spans="2:9" x14ac:dyDescent="0.25">
      <c r="B54" s="183" t="s">
        <v>89</v>
      </c>
      <c r="C54" s="184"/>
      <c r="D54" s="310"/>
      <c r="E54" s="311"/>
      <c r="F54" s="182">
        <v>33.9</v>
      </c>
      <c r="G54" s="181">
        <v>22.599999999999998</v>
      </c>
      <c r="H54" s="93">
        <f t="shared" si="0"/>
        <v>0</v>
      </c>
      <c r="I54" s="93">
        <f t="shared" si="1"/>
        <v>0</v>
      </c>
    </row>
    <row r="55" spans="2:9" x14ac:dyDescent="0.25">
      <c r="B55" s="183" t="s">
        <v>278</v>
      </c>
      <c r="C55" s="184">
        <v>1</v>
      </c>
      <c r="D55" s="310"/>
      <c r="E55" s="311"/>
      <c r="F55" s="182">
        <v>677.99999999999989</v>
      </c>
      <c r="G55" s="181">
        <v>485.9</v>
      </c>
      <c r="H55" s="93">
        <f t="shared" si="0"/>
        <v>0</v>
      </c>
      <c r="I55" s="93">
        <f t="shared" si="1"/>
        <v>0</v>
      </c>
    </row>
    <row r="56" spans="2:9" ht="15" customHeight="1" x14ac:dyDescent="0.25">
      <c r="B56" s="183" t="s">
        <v>279</v>
      </c>
      <c r="C56" s="184"/>
      <c r="D56" s="317"/>
      <c r="E56" s="318"/>
      <c r="F56" s="182">
        <v>33.9</v>
      </c>
      <c r="G56" s="181">
        <v>22.599999999999998</v>
      </c>
      <c r="H56" s="93">
        <f t="shared" si="0"/>
        <v>0</v>
      </c>
      <c r="I56" s="93">
        <f t="shared" si="1"/>
        <v>0</v>
      </c>
    </row>
    <row r="57" spans="2:9" x14ac:dyDescent="0.25">
      <c r="B57" s="175" t="s">
        <v>52</v>
      </c>
      <c r="C57" s="176" t="s">
        <v>3</v>
      </c>
      <c r="D57" s="175" t="s">
        <v>4</v>
      </c>
      <c r="E57" s="176" t="s">
        <v>5</v>
      </c>
      <c r="F57" s="175" t="s">
        <v>6</v>
      </c>
      <c r="G57" s="176" t="s">
        <v>7</v>
      </c>
      <c r="H57" s="93">
        <f t="shared" si="0"/>
        <v>0</v>
      </c>
      <c r="I57" s="93">
        <f t="shared" si="1"/>
        <v>0</v>
      </c>
    </row>
    <row r="58" spans="2:9" x14ac:dyDescent="0.25">
      <c r="B58" s="183" t="s">
        <v>53</v>
      </c>
      <c r="C58" s="189" t="s">
        <v>14</v>
      </c>
      <c r="D58" s="308" t="s">
        <v>47</v>
      </c>
      <c r="E58" s="309"/>
      <c r="F58" s="182">
        <v>2271.5</v>
      </c>
      <c r="G58" s="181">
        <v>1622.5</v>
      </c>
      <c r="H58" s="93">
        <f t="shared" si="0"/>
        <v>0</v>
      </c>
      <c r="I58" s="93">
        <f t="shared" si="1"/>
        <v>0</v>
      </c>
    </row>
    <row r="59" spans="2:9" x14ac:dyDescent="0.25">
      <c r="B59" s="183" t="s">
        <v>54</v>
      </c>
      <c r="C59" s="189" t="s">
        <v>14</v>
      </c>
      <c r="D59" s="310"/>
      <c r="E59" s="311"/>
      <c r="F59" s="182">
        <v>9086</v>
      </c>
      <c r="G59" s="185">
        <v>6490</v>
      </c>
      <c r="H59" s="93">
        <f t="shared" si="0"/>
        <v>0</v>
      </c>
      <c r="I59" s="93">
        <f t="shared" si="1"/>
        <v>0</v>
      </c>
    </row>
    <row r="60" spans="2:9" x14ac:dyDescent="0.25">
      <c r="B60" s="183" t="s">
        <v>55</v>
      </c>
      <c r="C60" s="189" t="s">
        <v>14</v>
      </c>
      <c r="D60" s="310"/>
      <c r="E60" s="311"/>
      <c r="F60" s="182">
        <v>2117.5000000000005</v>
      </c>
      <c r="G60" s="185">
        <v>1512.5000000000002</v>
      </c>
      <c r="H60" s="93">
        <f t="shared" si="0"/>
        <v>0</v>
      </c>
      <c r="I60" s="93">
        <f t="shared" si="1"/>
        <v>0</v>
      </c>
    </row>
    <row r="61" spans="2:9" x14ac:dyDescent="0.25">
      <c r="B61" s="183" t="s">
        <v>56</v>
      </c>
      <c r="C61" s="189" t="s">
        <v>14</v>
      </c>
      <c r="D61" s="310"/>
      <c r="E61" s="311"/>
      <c r="F61" s="182">
        <v>2271.5</v>
      </c>
      <c r="G61" s="185">
        <v>1622.5</v>
      </c>
      <c r="H61" s="93">
        <f t="shared" si="0"/>
        <v>0</v>
      </c>
      <c r="I61" s="93">
        <f t="shared" si="1"/>
        <v>0</v>
      </c>
    </row>
    <row r="62" spans="2:9" x14ac:dyDescent="0.25">
      <c r="B62" s="183" t="s">
        <v>57</v>
      </c>
      <c r="C62" s="189" t="s">
        <v>14</v>
      </c>
      <c r="D62" s="310"/>
      <c r="E62" s="311"/>
      <c r="F62" s="182">
        <v>1925.0000000000002</v>
      </c>
      <c r="G62" s="185">
        <v>1375</v>
      </c>
      <c r="H62" s="93">
        <f t="shared" si="0"/>
        <v>0</v>
      </c>
      <c r="I62" s="93">
        <f t="shared" si="1"/>
        <v>0</v>
      </c>
    </row>
    <row r="63" spans="2:9" x14ac:dyDescent="0.25">
      <c r="B63" s="183" t="s">
        <v>58</v>
      </c>
      <c r="C63" s="189" t="s">
        <v>14</v>
      </c>
      <c r="D63" s="310"/>
      <c r="E63" s="311"/>
      <c r="F63" s="182">
        <v>2271.5</v>
      </c>
      <c r="G63" s="185">
        <v>1622.5</v>
      </c>
      <c r="H63" s="93">
        <f t="shared" si="0"/>
        <v>0</v>
      </c>
      <c r="I63" s="93">
        <f t="shared" si="1"/>
        <v>0</v>
      </c>
    </row>
    <row r="64" spans="2:9" x14ac:dyDescent="0.25">
      <c r="B64" s="183" t="s">
        <v>59</v>
      </c>
      <c r="C64" s="189" t="s">
        <v>14</v>
      </c>
      <c r="D64" s="310"/>
      <c r="E64" s="311"/>
      <c r="F64" s="182">
        <v>2271.5</v>
      </c>
      <c r="G64" s="185">
        <v>1622.5</v>
      </c>
      <c r="H64" s="93">
        <f t="shared" si="0"/>
        <v>0</v>
      </c>
      <c r="I64" s="93">
        <f t="shared" si="1"/>
        <v>0</v>
      </c>
    </row>
    <row r="65" spans="1:9" x14ac:dyDescent="0.25">
      <c r="B65" s="183" t="s">
        <v>60</v>
      </c>
      <c r="C65" s="189"/>
      <c r="D65" s="310"/>
      <c r="E65" s="311"/>
      <c r="F65" s="182">
        <v>2271.5</v>
      </c>
      <c r="G65" s="185">
        <v>1622.5</v>
      </c>
      <c r="H65" s="93">
        <f t="shared" si="0"/>
        <v>0</v>
      </c>
      <c r="I65" s="93">
        <f t="shared" si="1"/>
        <v>0</v>
      </c>
    </row>
    <row r="66" spans="1:9" x14ac:dyDescent="0.25">
      <c r="B66" s="183" t="s">
        <v>61</v>
      </c>
      <c r="C66" s="189"/>
      <c r="D66" s="310"/>
      <c r="E66" s="311"/>
      <c r="F66" s="182">
        <v>2117.5000000000005</v>
      </c>
      <c r="G66" s="185">
        <v>1512.5000000000002</v>
      </c>
      <c r="H66" s="93">
        <f t="shared" si="0"/>
        <v>0</v>
      </c>
      <c r="I66" s="93">
        <f t="shared" si="1"/>
        <v>0</v>
      </c>
    </row>
    <row r="67" spans="1:9" x14ac:dyDescent="0.25">
      <c r="B67" s="183" t="s">
        <v>62</v>
      </c>
      <c r="C67" s="189"/>
      <c r="D67" s="310"/>
      <c r="E67" s="311"/>
      <c r="F67" s="182">
        <v>1925.0000000000002</v>
      </c>
      <c r="G67" s="185">
        <v>1375</v>
      </c>
      <c r="H67" s="93">
        <f>(IF(COUNT(D67)=0,0,F67)-IF(COUNT(F67)=0,0,F67))*A67*(-1)</f>
        <v>0</v>
      </c>
      <c r="I67" s="93">
        <f>(IF(COUNT(E67)=0,0,G67)-IF(COUNT(G67)=0,0,G67))*A67*(-1)</f>
        <v>0</v>
      </c>
    </row>
    <row r="68" spans="1:9" x14ac:dyDescent="0.25">
      <c r="B68" s="183" t="s">
        <v>63</v>
      </c>
      <c r="C68" s="189" t="s">
        <v>14</v>
      </c>
      <c r="D68" s="310"/>
      <c r="E68" s="311"/>
      <c r="F68" s="182">
        <v>1925.0000000000002</v>
      </c>
      <c r="G68" s="185">
        <v>1375</v>
      </c>
      <c r="H68" s="93">
        <f t="shared" ref="H68:H131" si="2">(IF(COUNT(D68)=0,0,F68)-IF(COUNT(F68)=0,0,F68))*A68*(-1)</f>
        <v>0</v>
      </c>
      <c r="I68" s="93">
        <f t="shared" ref="I68:I131" si="3">(IF(COUNT(E68)=0,0,G68)-IF(COUNT(G68)=0,0,G68))*A68*(-1)</f>
        <v>0</v>
      </c>
    </row>
    <row r="69" spans="1:9" x14ac:dyDescent="0.25">
      <c r="B69" s="190" t="s">
        <v>280</v>
      </c>
      <c r="C69" s="191"/>
      <c r="D69" s="310"/>
      <c r="E69" s="311"/>
      <c r="F69" s="182">
        <v>1925.0000000000002</v>
      </c>
      <c r="G69" s="185">
        <v>1375</v>
      </c>
      <c r="H69" s="93">
        <f t="shared" si="2"/>
        <v>0</v>
      </c>
      <c r="I69" s="93">
        <f t="shared" si="3"/>
        <v>0</v>
      </c>
    </row>
    <row r="70" spans="1:9" x14ac:dyDescent="0.25">
      <c r="B70" s="190" t="s">
        <v>281</v>
      </c>
      <c r="C70" s="191"/>
      <c r="D70" s="310"/>
      <c r="E70" s="311"/>
      <c r="F70" s="182">
        <v>9086</v>
      </c>
      <c r="G70" s="185">
        <v>6490</v>
      </c>
      <c r="H70" s="93">
        <f t="shared" si="2"/>
        <v>0</v>
      </c>
      <c r="I70" s="93">
        <f t="shared" si="3"/>
        <v>0</v>
      </c>
    </row>
    <row r="71" spans="1:9" ht="15.75" thickBot="1" x14ac:dyDescent="0.3">
      <c r="B71" s="192" t="s">
        <v>64</v>
      </c>
      <c r="C71" s="193" t="s">
        <v>14</v>
      </c>
      <c r="D71" s="312"/>
      <c r="E71" s="313"/>
      <c r="F71" s="194">
        <v>1925.0000000000002</v>
      </c>
      <c r="G71" s="195">
        <v>1375</v>
      </c>
      <c r="H71" s="93">
        <f t="shared" si="2"/>
        <v>0</v>
      </c>
      <c r="I71" s="93">
        <f t="shared" si="3"/>
        <v>0</v>
      </c>
    </row>
    <row r="72" spans="1:9" ht="16.5" thickTop="1" thickBot="1" x14ac:dyDescent="0.3">
      <c r="B72" s="196"/>
      <c r="C72" s="196"/>
      <c r="D72" s="197"/>
      <c r="E72" s="197"/>
      <c r="F72" s="196"/>
      <c r="G72" s="198"/>
      <c r="H72" s="93">
        <f t="shared" si="2"/>
        <v>0</v>
      </c>
      <c r="I72" s="93">
        <f t="shared" si="3"/>
        <v>0</v>
      </c>
    </row>
    <row r="73" spans="1:9" ht="17.25" thickTop="1" thickBot="1" x14ac:dyDescent="0.3">
      <c r="A73">
        <v>0</v>
      </c>
      <c r="B73" s="314" t="s">
        <v>282</v>
      </c>
      <c r="C73" s="315"/>
      <c r="D73" s="315"/>
      <c r="E73" s="315"/>
      <c r="F73" s="315"/>
      <c r="G73" s="316"/>
      <c r="H73" s="93">
        <f t="shared" si="2"/>
        <v>0</v>
      </c>
      <c r="I73" s="93">
        <f t="shared" si="3"/>
        <v>0</v>
      </c>
    </row>
    <row r="74" spans="1:9" ht="24.75" thickTop="1" thickBot="1" x14ac:dyDescent="0.3">
      <c r="B74" s="199" t="s">
        <v>0</v>
      </c>
      <c r="C74" s="200"/>
      <c r="D74" s="201" t="s">
        <v>75</v>
      </c>
      <c r="E74" s="202"/>
      <c r="F74" s="201" t="s">
        <v>76</v>
      </c>
      <c r="G74" s="202"/>
      <c r="H74" s="93">
        <f t="shared" si="2"/>
        <v>0</v>
      </c>
      <c r="I74" s="93">
        <f t="shared" si="3"/>
        <v>0</v>
      </c>
    </row>
    <row r="75" spans="1:9" ht="16.5" thickTop="1" thickBot="1" x14ac:dyDescent="0.3">
      <c r="B75" s="168" t="s">
        <v>2</v>
      </c>
      <c r="C75" s="169" t="s">
        <v>3</v>
      </c>
      <c r="D75" s="168" t="s">
        <v>4</v>
      </c>
      <c r="E75" s="169" t="s">
        <v>5</v>
      </c>
      <c r="F75" s="168" t="s">
        <v>6</v>
      </c>
      <c r="G75" s="169" t="s">
        <v>7</v>
      </c>
      <c r="H75" s="93">
        <f t="shared" si="2"/>
        <v>0</v>
      </c>
      <c r="I75" s="93">
        <f t="shared" si="3"/>
        <v>0</v>
      </c>
    </row>
    <row r="76" spans="1:9" ht="15.75" thickTop="1" x14ac:dyDescent="0.25">
      <c r="A76">
        <v>1</v>
      </c>
      <c r="B76" s="170" t="s">
        <v>77</v>
      </c>
      <c r="C76" s="171">
        <v>7</v>
      </c>
      <c r="D76" s="174">
        <v>3318.9650549999997</v>
      </c>
      <c r="E76" s="173">
        <v>829.74126374999992</v>
      </c>
      <c r="F76" s="174">
        <v>1106.3216849999999</v>
      </c>
      <c r="G76" s="173">
        <v>1382.9021062499999</v>
      </c>
      <c r="H76" s="93">
        <f t="shared" si="2"/>
        <v>0</v>
      </c>
      <c r="I76" s="93">
        <f t="shared" si="3"/>
        <v>0</v>
      </c>
    </row>
    <row r="77" spans="1:9" x14ac:dyDescent="0.25">
      <c r="B77" s="175" t="s">
        <v>78</v>
      </c>
      <c r="C77" s="176" t="s">
        <v>3</v>
      </c>
      <c r="D77" s="177" t="s">
        <v>4</v>
      </c>
      <c r="E77" s="176" t="s">
        <v>5</v>
      </c>
      <c r="F77" s="175" t="s">
        <v>6</v>
      </c>
      <c r="G77" s="176" t="s">
        <v>7</v>
      </c>
      <c r="H77" s="93">
        <f t="shared" si="2"/>
        <v>0</v>
      </c>
      <c r="I77" s="93">
        <f t="shared" si="3"/>
        <v>0</v>
      </c>
    </row>
    <row r="78" spans="1:9" x14ac:dyDescent="0.25">
      <c r="B78" s="178" t="s">
        <v>20</v>
      </c>
      <c r="C78" s="179" t="s">
        <v>14</v>
      </c>
      <c r="D78" s="182">
        <v>1548.75</v>
      </c>
      <c r="E78" s="181">
        <v>387.1875</v>
      </c>
      <c r="F78" s="182">
        <v>516.25</v>
      </c>
      <c r="G78" s="181">
        <v>645.3125</v>
      </c>
      <c r="H78" s="93">
        <f t="shared" si="2"/>
        <v>0</v>
      </c>
      <c r="I78" s="93">
        <f t="shared" si="3"/>
        <v>0</v>
      </c>
    </row>
    <row r="79" spans="1:9" x14ac:dyDescent="0.25">
      <c r="B79" s="178" t="s">
        <v>21</v>
      </c>
      <c r="C79" s="179" t="s">
        <v>14</v>
      </c>
      <c r="D79" s="182">
        <v>2655</v>
      </c>
      <c r="E79" s="181">
        <v>663.75</v>
      </c>
      <c r="F79" s="182">
        <v>885</v>
      </c>
      <c r="G79" s="181">
        <v>1106.25</v>
      </c>
      <c r="H79" s="93">
        <f t="shared" si="2"/>
        <v>0</v>
      </c>
      <c r="I79" s="93">
        <f t="shared" si="3"/>
        <v>0</v>
      </c>
    </row>
    <row r="80" spans="1:9" x14ac:dyDescent="0.25">
      <c r="B80" s="178" t="s">
        <v>22</v>
      </c>
      <c r="C80" s="179" t="s">
        <v>14</v>
      </c>
      <c r="D80" s="182">
        <v>4425</v>
      </c>
      <c r="E80" s="181">
        <v>1106.25</v>
      </c>
      <c r="F80" s="182">
        <v>1475</v>
      </c>
      <c r="G80" s="181">
        <v>1843.75</v>
      </c>
      <c r="H80" s="93">
        <f t="shared" si="2"/>
        <v>0</v>
      </c>
      <c r="I80" s="93">
        <f t="shared" si="3"/>
        <v>0</v>
      </c>
    </row>
    <row r="81" spans="1:9" x14ac:dyDescent="0.25">
      <c r="B81" s="178" t="s">
        <v>23</v>
      </c>
      <c r="C81" s="179" t="s">
        <v>14</v>
      </c>
      <c r="D81" s="182">
        <v>7522.5</v>
      </c>
      <c r="E81" s="181">
        <v>1880.625</v>
      </c>
      <c r="F81" s="182">
        <v>2507.5</v>
      </c>
      <c r="G81" s="181">
        <v>3134.375</v>
      </c>
      <c r="H81" s="93">
        <f t="shared" si="2"/>
        <v>0</v>
      </c>
      <c r="I81" s="93">
        <f t="shared" si="3"/>
        <v>0</v>
      </c>
    </row>
    <row r="82" spans="1:9" x14ac:dyDescent="0.25">
      <c r="B82" s="175" t="s">
        <v>24</v>
      </c>
      <c r="C82" s="176" t="s">
        <v>3</v>
      </c>
      <c r="D82" s="177" t="s">
        <v>4</v>
      </c>
      <c r="E82" s="176" t="s">
        <v>5</v>
      </c>
      <c r="F82" s="175" t="s">
        <v>6</v>
      </c>
      <c r="G82" s="176" t="s">
        <v>7</v>
      </c>
      <c r="H82" s="93">
        <f t="shared" si="2"/>
        <v>0</v>
      </c>
      <c r="I82" s="93">
        <f t="shared" si="3"/>
        <v>0</v>
      </c>
    </row>
    <row r="83" spans="1:9" x14ac:dyDescent="0.25">
      <c r="B83" s="183" t="s">
        <v>25</v>
      </c>
      <c r="C83" s="184">
        <v>2</v>
      </c>
      <c r="D83" s="182">
        <v>2489.0625</v>
      </c>
      <c r="E83" s="181">
        <v>622.265625</v>
      </c>
      <c r="F83" s="182">
        <v>829.6875</v>
      </c>
      <c r="G83" s="181">
        <v>1037.109375</v>
      </c>
      <c r="H83" s="93">
        <f t="shared" si="2"/>
        <v>0</v>
      </c>
      <c r="I83" s="93">
        <f t="shared" si="3"/>
        <v>0</v>
      </c>
    </row>
    <row r="84" spans="1:9" x14ac:dyDescent="0.25">
      <c r="A84">
        <v>1</v>
      </c>
      <c r="B84" s="183" t="s">
        <v>26</v>
      </c>
      <c r="C84" s="184">
        <v>3</v>
      </c>
      <c r="D84" s="182">
        <v>1272.1875</v>
      </c>
      <c r="E84" s="181">
        <v>318.046875</v>
      </c>
      <c r="F84" s="182">
        <v>424.0625</v>
      </c>
      <c r="G84" s="181">
        <v>530.078125</v>
      </c>
      <c r="H84" s="93">
        <f t="shared" si="2"/>
        <v>0</v>
      </c>
      <c r="I84" s="93">
        <f t="shared" si="3"/>
        <v>0</v>
      </c>
    </row>
    <row r="85" spans="1:9" x14ac:dyDescent="0.25">
      <c r="B85" s="183" t="s">
        <v>27</v>
      </c>
      <c r="C85" s="184" t="s">
        <v>14</v>
      </c>
      <c r="D85" s="182">
        <v>1221.3</v>
      </c>
      <c r="E85" s="181">
        <v>305.32499999999999</v>
      </c>
      <c r="F85" s="182">
        <v>407.1</v>
      </c>
      <c r="G85" s="181">
        <v>508.875</v>
      </c>
      <c r="H85" s="93">
        <f t="shared" si="2"/>
        <v>0</v>
      </c>
      <c r="I85" s="93">
        <f t="shared" si="3"/>
        <v>0</v>
      </c>
    </row>
    <row r="86" spans="1:9" x14ac:dyDescent="0.25">
      <c r="B86" s="183" t="s">
        <v>28</v>
      </c>
      <c r="C86" s="184">
        <v>4</v>
      </c>
      <c r="D86" s="182">
        <v>2289.9374999999995</v>
      </c>
      <c r="E86" s="181">
        <v>572.48437499999989</v>
      </c>
      <c r="F86" s="182">
        <v>763.31249999999989</v>
      </c>
      <c r="G86" s="181">
        <v>954.14062499999977</v>
      </c>
      <c r="H86" s="93">
        <f t="shared" si="2"/>
        <v>0</v>
      </c>
      <c r="I86" s="93">
        <f t="shared" si="3"/>
        <v>0</v>
      </c>
    </row>
    <row r="87" spans="1:9" x14ac:dyDescent="0.25">
      <c r="B87" s="178" t="s">
        <v>90</v>
      </c>
      <c r="C87" s="179">
        <v>3</v>
      </c>
      <c r="D87" s="182">
        <v>2212.5</v>
      </c>
      <c r="E87" s="181">
        <v>553.125</v>
      </c>
      <c r="F87" s="182">
        <v>737.5</v>
      </c>
      <c r="G87" s="181">
        <v>921.875</v>
      </c>
      <c r="H87" s="93">
        <f t="shared" si="2"/>
        <v>0</v>
      </c>
      <c r="I87" s="93">
        <f t="shared" si="3"/>
        <v>0</v>
      </c>
    </row>
    <row r="88" spans="1:9" x14ac:dyDescent="0.25">
      <c r="B88" s="175" t="s">
        <v>80</v>
      </c>
      <c r="C88" s="176" t="s">
        <v>3</v>
      </c>
      <c r="D88" s="177" t="s">
        <v>4</v>
      </c>
      <c r="E88" s="176" t="s">
        <v>5</v>
      </c>
      <c r="F88" s="175" t="s">
        <v>6</v>
      </c>
      <c r="G88" s="176" t="s">
        <v>7</v>
      </c>
      <c r="H88" s="93">
        <f t="shared" si="2"/>
        <v>0</v>
      </c>
      <c r="I88" s="93">
        <f t="shared" si="3"/>
        <v>0</v>
      </c>
    </row>
    <row r="89" spans="1:9" x14ac:dyDescent="0.25">
      <c r="B89" s="178" t="s">
        <v>29</v>
      </c>
      <c r="C89" s="179" t="s">
        <v>14</v>
      </c>
      <c r="D89" s="182">
        <v>477.9</v>
      </c>
      <c r="E89" s="181">
        <v>119.47499999999999</v>
      </c>
      <c r="F89" s="182">
        <v>159.30000000000001</v>
      </c>
      <c r="G89" s="181">
        <v>199.125</v>
      </c>
      <c r="H89" s="93">
        <f t="shared" si="2"/>
        <v>0</v>
      </c>
      <c r="I89" s="93">
        <f t="shared" si="3"/>
        <v>0</v>
      </c>
    </row>
    <row r="90" spans="1:9" x14ac:dyDescent="0.25">
      <c r="B90" s="178" t="s">
        <v>30</v>
      </c>
      <c r="C90" s="179" t="s">
        <v>14</v>
      </c>
      <c r="D90" s="182">
        <v>796.5</v>
      </c>
      <c r="E90" s="181">
        <v>199.125</v>
      </c>
      <c r="F90" s="182">
        <v>265.5</v>
      </c>
      <c r="G90" s="181">
        <v>331.875</v>
      </c>
      <c r="H90" s="93">
        <f t="shared" si="2"/>
        <v>0</v>
      </c>
      <c r="I90" s="93">
        <f t="shared" si="3"/>
        <v>0</v>
      </c>
    </row>
    <row r="91" spans="1:9" x14ac:dyDescent="0.25">
      <c r="B91" s="178" t="s">
        <v>31</v>
      </c>
      <c r="C91" s="179" t="s">
        <v>14</v>
      </c>
      <c r="D91" s="182">
        <v>1274.3999999999999</v>
      </c>
      <c r="E91" s="181">
        <v>318.59999999999997</v>
      </c>
      <c r="F91" s="182">
        <v>424.8</v>
      </c>
      <c r="G91" s="181">
        <v>531</v>
      </c>
      <c r="H91" s="93">
        <f t="shared" si="2"/>
        <v>0</v>
      </c>
      <c r="I91" s="93">
        <f t="shared" si="3"/>
        <v>0</v>
      </c>
    </row>
    <row r="92" spans="1:9" x14ac:dyDescent="0.25">
      <c r="B92" s="178" t="s">
        <v>32</v>
      </c>
      <c r="C92" s="179" t="s">
        <v>14</v>
      </c>
      <c r="D92" s="182">
        <v>1911.6</v>
      </c>
      <c r="E92" s="181">
        <v>477.9</v>
      </c>
      <c r="F92" s="182">
        <v>637.20000000000005</v>
      </c>
      <c r="G92" s="181">
        <v>796.5</v>
      </c>
      <c r="H92" s="93">
        <f t="shared" si="2"/>
        <v>0</v>
      </c>
      <c r="I92" s="93">
        <f t="shared" si="3"/>
        <v>0</v>
      </c>
    </row>
    <row r="93" spans="1:9" x14ac:dyDescent="0.25">
      <c r="B93" s="183" t="s">
        <v>33</v>
      </c>
      <c r="C93" s="179"/>
      <c r="D93" s="182">
        <v>3186</v>
      </c>
      <c r="E93" s="181">
        <v>796.5</v>
      </c>
      <c r="F93" s="182">
        <v>1062</v>
      </c>
      <c r="G93" s="181">
        <v>1327.5</v>
      </c>
      <c r="H93" s="93">
        <f t="shared" si="2"/>
        <v>0</v>
      </c>
      <c r="I93" s="93">
        <f t="shared" si="3"/>
        <v>0</v>
      </c>
    </row>
    <row r="94" spans="1:9" x14ac:dyDescent="0.25">
      <c r="B94" s="183" t="s">
        <v>34</v>
      </c>
      <c r="C94" s="179"/>
      <c r="D94" s="182">
        <v>4602</v>
      </c>
      <c r="E94" s="181">
        <v>1150.5</v>
      </c>
      <c r="F94" s="182">
        <v>1534</v>
      </c>
      <c r="G94" s="181">
        <v>1917.5</v>
      </c>
      <c r="H94" s="93">
        <f t="shared" si="2"/>
        <v>0</v>
      </c>
      <c r="I94" s="93">
        <f t="shared" si="3"/>
        <v>0</v>
      </c>
    </row>
    <row r="95" spans="1:9" x14ac:dyDescent="0.25">
      <c r="B95" s="175" t="s">
        <v>9</v>
      </c>
      <c r="C95" s="176" t="s">
        <v>3</v>
      </c>
      <c r="D95" s="177" t="s">
        <v>4</v>
      </c>
      <c r="E95" s="176" t="s">
        <v>5</v>
      </c>
      <c r="F95" s="175" t="s">
        <v>6</v>
      </c>
      <c r="G95" s="176" t="s">
        <v>7</v>
      </c>
      <c r="H95" s="93">
        <f t="shared" si="2"/>
        <v>0</v>
      </c>
      <c r="I95" s="93">
        <f t="shared" si="3"/>
        <v>0</v>
      </c>
    </row>
    <row r="96" spans="1:9" x14ac:dyDescent="0.25">
      <c r="B96" s="178" t="s">
        <v>91</v>
      </c>
      <c r="C96" s="179">
        <v>2</v>
      </c>
      <c r="D96" s="182">
        <v>849.6</v>
      </c>
      <c r="E96" s="181">
        <v>212.4</v>
      </c>
      <c r="F96" s="182">
        <v>283.2</v>
      </c>
      <c r="G96" s="181">
        <v>354</v>
      </c>
      <c r="H96" s="93">
        <f t="shared" si="2"/>
        <v>0</v>
      </c>
      <c r="I96" s="93">
        <f t="shared" si="3"/>
        <v>0</v>
      </c>
    </row>
    <row r="97" spans="2:9" x14ac:dyDescent="0.25">
      <c r="B97" s="178" t="s">
        <v>92</v>
      </c>
      <c r="C97" s="179">
        <v>1</v>
      </c>
      <c r="D97" s="182">
        <v>2124</v>
      </c>
      <c r="E97" s="181">
        <v>531</v>
      </c>
      <c r="F97" s="182">
        <v>708</v>
      </c>
      <c r="G97" s="181">
        <v>885</v>
      </c>
      <c r="H97" s="93">
        <f t="shared" si="2"/>
        <v>0</v>
      </c>
      <c r="I97" s="93">
        <f t="shared" si="3"/>
        <v>0</v>
      </c>
    </row>
    <row r="98" spans="2:9" x14ac:dyDescent="0.25">
      <c r="B98" s="178" t="s">
        <v>93</v>
      </c>
      <c r="C98" s="179">
        <v>4</v>
      </c>
      <c r="D98" s="182">
        <v>2655</v>
      </c>
      <c r="E98" s="181">
        <v>1991.25</v>
      </c>
      <c r="F98" s="182">
        <v>884.99911499999996</v>
      </c>
      <c r="G98" s="181">
        <v>1106.2500884999999</v>
      </c>
      <c r="H98" s="93">
        <f t="shared" si="2"/>
        <v>0</v>
      </c>
      <c r="I98" s="93">
        <f t="shared" si="3"/>
        <v>0</v>
      </c>
    </row>
    <row r="99" spans="2:9" x14ac:dyDescent="0.25">
      <c r="B99" s="178" t="s">
        <v>94</v>
      </c>
      <c r="C99" s="179">
        <v>2</v>
      </c>
      <c r="D99" s="182">
        <v>2400</v>
      </c>
      <c r="E99" s="181">
        <v>1800</v>
      </c>
      <c r="F99" s="182">
        <v>799.99200000000008</v>
      </c>
      <c r="G99" s="181">
        <v>1000.00008</v>
      </c>
      <c r="H99" s="93">
        <f t="shared" si="2"/>
        <v>0</v>
      </c>
      <c r="I99" s="93">
        <f t="shared" si="3"/>
        <v>0</v>
      </c>
    </row>
    <row r="100" spans="2:9" x14ac:dyDescent="0.25">
      <c r="B100" s="178" t="s">
        <v>95</v>
      </c>
      <c r="C100" s="179">
        <v>6</v>
      </c>
      <c r="D100" s="182">
        <v>2832</v>
      </c>
      <c r="E100" s="181">
        <v>2124</v>
      </c>
      <c r="F100" s="182">
        <v>943.90559999999994</v>
      </c>
      <c r="G100" s="181">
        <v>1180.0000944000001</v>
      </c>
      <c r="H100" s="93">
        <f t="shared" si="2"/>
        <v>0</v>
      </c>
      <c r="I100" s="93">
        <f t="shared" si="3"/>
        <v>0</v>
      </c>
    </row>
    <row r="101" spans="2:9" x14ac:dyDescent="0.25">
      <c r="B101" s="175" t="s">
        <v>42</v>
      </c>
      <c r="C101" s="176" t="s">
        <v>3</v>
      </c>
      <c r="D101" s="177" t="s">
        <v>4</v>
      </c>
      <c r="E101" s="176" t="s">
        <v>5</v>
      </c>
      <c r="F101" s="175" t="s">
        <v>6</v>
      </c>
      <c r="G101" s="176" t="s">
        <v>7</v>
      </c>
      <c r="H101" s="93">
        <f t="shared" si="2"/>
        <v>0</v>
      </c>
      <c r="I101" s="93">
        <f t="shared" si="3"/>
        <v>0</v>
      </c>
    </row>
    <row r="102" spans="2:9" x14ac:dyDescent="0.25">
      <c r="B102" s="183" t="s">
        <v>43</v>
      </c>
      <c r="C102" s="184" t="s">
        <v>14</v>
      </c>
      <c r="D102" s="180">
        <v>849.6</v>
      </c>
      <c r="E102" s="180">
        <v>212.4</v>
      </c>
      <c r="F102" s="182">
        <v>283.2</v>
      </c>
      <c r="G102" s="181">
        <v>354</v>
      </c>
      <c r="H102" s="93">
        <f t="shared" si="2"/>
        <v>0</v>
      </c>
      <c r="I102" s="93">
        <f t="shared" si="3"/>
        <v>0</v>
      </c>
    </row>
    <row r="103" spans="2:9" x14ac:dyDescent="0.25">
      <c r="B103" s="183" t="s">
        <v>44</v>
      </c>
      <c r="C103" s="184" t="s">
        <v>14</v>
      </c>
      <c r="D103" s="180">
        <v>1911.6</v>
      </c>
      <c r="E103" s="180">
        <v>477.9</v>
      </c>
      <c r="F103" s="182">
        <v>637.20000000000005</v>
      </c>
      <c r="G103" s="181">
        <v>796.5</v>
      </c>
      <c r="H103" s="93">
        <f t="shared" si="2"/>
        <v>0</v>
      </c>
      <c r="I103" s="93">
        <f t="shared" si="3"/>
        <v>0</v>
      </c>
    </row>
    <row r="104" spans="2:9" x14ac:dyDescent="0.25">
      <c r="B104" s="183" t="s">
        <v>45</v>
      </c>
      <c r="C104" s="184" t="s">
        <v>14</v>
      </c>
      <c r="D104" s="180">
        <v>3398.4</v>
      </c>
      <c r="E104" s="180">
        <v>849.6</v>
      </c>
      <c r="F104" s="182">
        <v>1132.8</v>
      </c>
      <c r="G104" s="181">
        <v>1416</v>
      </c>
      <c r="H104" s="93">
        <f t="shared" si="2"/>
        <v>0</v>
      </c>
      <c r="I104" s="93">
        <f t="shared" si="3"/>
        <v>0</v>
      </c>
    </row>
    <row r="105" spans="2:9" x14ac:dyDescent="0.25">
      <c r="B105" s="183" t="s">
        <v>46</v>
      </c>
      <c r="C105" s="184" t="s">
        <v>14</v>
      </c>
      <c r="D105" s="180">
        <v>5947.2</v>
      </c>
      <c r="E105" s="180">
        <v>1486.8</v>
      </c>
      <c r="F105" s="182">
        <v>1982.4</v>
      </c>
      <c r="G105" s="181">
        <v>2478</v>
      </c>
      <c r="H105" s="93">
        <f t="shared" si="2"/>
        <v>0</v>
      </c>
      <c r="I105" s="93">
        <f t="shared" si="3"/>
        <v>0</v>
      </c>
    </row>
    <row r="106" spans="2:9" x14ac:dyDescent="0.25">
      <c r="B106" s="175" t="s">
        <v>10</v>
      </c>
      <c r="C106" s="176" t="s">
        <v>3</v>
      </c>
      <c r="D106" s="177" t="s">
        <v>4</v>
      </c>
      <c r="E106" s="176" t="s">
        <v>5</v>
      </c>
      <c r="F106" s="175" t="s">
        <v>6</v>
      </c>
      <c r="G106" s="176" t="s">
        <v>7</v>
      </c>
      <c r="H106" s="93">
        <f t="shared" si="2"/>
        <v>0</v>
      </c>
      <c r="I106" s="93">
        <f t="shared" si="3"/>
        <v>0</v>
      </c>
    </row>
    <row r="107" spans="2:9" x14ac:dyDescent="0.25">
      <c r="B107" s="183" t="s">
        <v>11</v>
      </c>
      <c r="C107" s="203" t="s">
        <v>14</v>
      </c>
      <c r="D107" s="308" t="s">
        <v>47</v>
      </c>
      <c r="E107" s="309"/>
      <c r="F107" s="182">
        <v>0</v>
      </c>
      <c r="G107" s="204">
        <v>1107.3999999999999</v>
      </c>
      <c r="H107" s="93">
        <f t="shared" si="2"/>
        <v>0</v>
      </c>
      <c r="I107" s="93">
        <f t="shared" si="3"/>
        <v>0</v>
      </c>
    </row>
    <row r="108" spans="2:9" x14ac:dyDescent="0.25">
      <c r="B108" s="183" t="s">
        <v>12</v>
      </c>
      <c r="C108" s="203" t="s">
        <v>14</v>
      </c>
      <c r="D108" s="310"/>
      <c r="E108" s="311"/>
      <c r="F108" s="182">
        <v>0</v>
      </c>
      <c r="G108" s="204">
        <v>316.39999999999998</v>
      </c>
      <c r="H108" s="93">
        <f t="shared" si="2"/>
        <v>0</v>
      </c>
      <c r="I108" s="93">
        <f t="shared" si="3"/>
        <v>0</v>
      </c>
    </row>
    <row r="109" spans="2:9" x14ac:dyDescent="0.25">
      <c r="B109" s="183" t="s">
        <v>48</v>
      </c>
      <c r="C109" s="203" t="s">
        <v>14</v>
      </c>
      <c r="D109" s="310"/>
      <c r="E109" s="311"/>
      <c r="F109" s="182">
        <v>0</v>
      </c>
      <c r="G109" s="204">
        <v>768.4</v>
      </c>
      <c r="H109" s="93">
        <f t="shared" si="2"/>
        <v>0</v>
      </c>
      <c r="I109" s="93">
        <f t="shared" si="3"/>
        <v>0</v>
      </c>
    </row>
    <row r="110" spans="2:9" x14ac:dyDescent="0.25">
      <c r="B110" s="183" t="s">
        <v>13</v>
      </c>
      <c r="C110" s="203" t="s">
        <v>14</v>
      </c>
      <c r="D110" s="310"/>
      <c r="E110" s="311"/>
      <c r="F110" s="182">
        <v>0</v>
      </c>
      <c r="G110" s="204">
        <v>0</v>
      </c>
      <c r="H110" s="93">
        <f t="shared" si="2"/>
        <v>0</v>
      </c>
      <c r="I110" s="93">
        <f t="shared" si="3"/>
        <v>0</v>
      </c>
    </row>
    <row r="111" spans="2:9" ht="15" customHeight="1" x14ac:dyDescent="0.25">
      <c r="B111" s="183" t="s">
        <v>49</v>
      </c>
      <c r="C111" s="203" t="s">
        <v>14</v>
      </c>
      <c r="D111" s="310"/>
      <c r="E111" s="311"/>
      <c r="F111" s="182">
        <v>0</v>
      </c>
      <c r="G111" s="204">
        <v>1412.4999999999998</v>
      </c>
      <c r="H111" s="93">
        <f t="shared" si="2"/>
        <v>0</v>
      </c>
      <c r="I111" s="93">
        <f t="shared" si="3"/>
        <v>0</v>
      </c>
    </row>
    <row r="112" spans="2:9" x14ac:dyDescent="0.25">
      <c r="B112" s="183" t="s">
        <v>50</v>
      </c>
      <c r="C112" s="203" t="s">
        <v>14</v>
      </c>
      <c r="D112" s="310"/>
      <c r="E112" s="311"/>
      <c r="F112" s="182">
        <v>0</v>
      </c>
      <c r="G112" s="204">
        <v>485.9</v>
      </c>
      <c r="H112" s="93">
        <f t="shared" si="2"/>
        <v>0</v>
      </c>
      <c r="I112" s="93">
        <f t="shared" si="3"/>
        <v>0</v>
      </c>
    </row>
    <row r="113" spans="2:9" x14ac:dyDescent="0.25">
      <c r="B113" s="183" t="s">
        <v>15</v>
      </c>
      <c r="C113" s="203" t="s">
        <v>14</v>
      </c>
      <c r="D113" s="317"/>
      <c r="E113" s="318"/>
      <c r="F113" s="182">
        <v>0</v>
      </c>
      <c r="G113" s="204">
        <v>565</v>
      </c>
      <c r="H113" s="93">
        <f t="shared" si="2"/>
        <v>0</v>
      </c>
      <c r="I113" s="93">
        <f t="shared" si="3"/>
        <v>0</v>
      </c>
    </row>
    <row r="114" spans="2:9" x14ac:dyDescent="0.25">
      <c r="B114" s="175" t="s">
        <v>96</v>
      </c>
      <c r="C114" s="176" t="s">
        <v>3</v>
      </c>
      <c r="D114" s="177" t="s">
        <v>4</v>
      </c>
      <c r="E114" s="176" t="s">
        <v>5</v>
      </c>
      <c r="F114" s="175" t="s">
        <v>6</v>
      </c>
      <c r="G114" s="176" t="s">
        <v>7</v>
      </c>
      <c r="H114" s="93">
        <f t="shared" si="2"/>
        <v>0</v>
      </c>
      <c r="I114" s="93">
        <f t="shared" si="3"/>
        <v>0</v>
      </c>
    </row>
    <row r="115" spans="2:9" x14ac:dyDescent="0.25">
      <c r="B115" s="183" t="s">
        <v>53</v>
      </c>
      <c r="C115" s="203" t="s">
        <v>14</v>
      </c>
      <c r="D115" s="319" t="s">
        <v>47</v>
      </c>
      <c r="E115" s="320"/>
      <c r="F115" s="205">
        <v>0</v>
      </c>
      <c r="G115" s="206">
        <v>1622.5</v>
      </c>
      <c r="H115" s="93">
        <f t="shared" si="2"/>
        <v>0</v>
      </c>
      <c r="I115" s="93">
        <f t="shared" si="3"/>
        <v>0</v>
      </c>
    </row>
    <row r="116" spans="2:9" x14ac:dyDescent="0.25">
      <c r="B116" s="183" t="s">
        <v>54</v>
      </c>
      <c r="C116" s="203" t="s">
        <v>14</v>
      </c>
      <c r="D116" s="321"/>
      <c r="E116" s="322"/>
      <c r="F116" s="205">
        <v>0</v>
      </c>
      <c r="G116" s="206">
        <v>6490</v>
      </c>
      <c r="H116" s="93">
        <f t="shared" si="2"/>
        <v>0</v>
      </c>
      <c r="I116" s="93">
        <f t="shared" si="3"/>
        <v>0</v>
      </c>
    </row>
    <row r="117" spans="2:9" x14ac:dyDescent="0.25">
      <c r="B117" s="183" t="s">
        <v>55</v>
      </c>
      <c r="C117" s="203" t="s">
        <v>14</v>
      </c>
      <c r="D117" s="321"/>
      <c r="E117" s="322"/>
      <c r="F117" s="205">
        <v>0</v>
      </c>
      <c r="G117" s="206">
        <v>1512.5000000000002</v>
      </c>
      <c r="H117" s="93">
        <f t="shared" si="2"/>
        <v>0</v>
      </c>
      <c r="I117" s="93">
        <f t="shared" si="3"/>
        <v>0</v>
      </c>
    </row>
    <row r="118" spans="2:9" x14ac:dyDescent="0.25">
      <c r="B118" s="183" t="s">
        <v>56</v>
      </c>
      <c r="C118" s="203" t="s">
        <v>14</v>
      </c>
      <c r="D118" s="321"/>
      <c r="E118" s="322"/>
      <c r="F118" s="205">
        <v>0</v>
      </c>
      <c r="G118" s="206">
        <v>1622.5</v>
      </c>
      <c r="H118" s="93">
        <f t="shared" si="2"/>
        <v>0</v>
      </c>
      <c r="I118" s="93">
        <f t="shared" si="3"/>
        <v>0</v>
      </c>
    </row>
    <row r="119" spans="2:9" x14ac:dyDescent="0.25">
      <c r="B119" s="183" t="s">
        <v>57</v>
      </c>
      <c r="C119" s="203" t="s">
        <v>14</v>
      </c>
      <c r="D119" s="321"/>
      <c r="E119" s="322"/>
      <c r="F119" s="205">
        <v>0</v>
      </c>
      <c r="G119" s="206">
        <v>1375</v>
      </c>
      <c r="H119" s="93">
        <f t="shared" si="2"/>
        <v>0</v>
      </c>
      <c r="I119" s="93">
        <f t="shared" si="3"/>
        <v>0</v>
      </c>
    </row>
    <row r="120" spans="2:9" x14ac:dyDescent="0.25">
      <c r="B120" s="183" t="s">
        <v>58</v>
      </c>
      <c r="C120" s="203" t="s">
        <v>14</v>
      </c>
      <c r="D120" s="321"/>
      <c r="E120" s="322"/>
      <c r="F120" s="205">
        <v>0</v>
      </c>
      <c r="G120" s="206">
        <v>1622.5</v>
      </c>
      <c r="H120" s="93">
        <f t="shared" si="2"/>
        <v>0</v>
      </c>
      <c r="I120" s="93">
        <f t="shared" si="3"/>
        <v>0</v>
      </c>
    </row>
    <row r="121" spans="2:9" x14ac:dyDescent="0.25">
      <c r="B121" s="183" t="s">
        <v>59</v>
      </c>
      <c r="C121" s="203" t="s">
        <v>14</v>
      </c>
      <c r="D121" s="321"/>
      <c r="E121" s="322"/>
      <c r="F121" s="205">
        <v>0</v>
      </c>
      <c r="G121" s="206">
        <v>1622.5</v>
      </c>
      <c r="H121" s="93">
        <f t="shared" si="2"/>
        <v>0</v>
      </c>
      <c r="I121" s="93">
        <f t="shared" si="3"/>
        <v>0</v>
      </c>
    </row>
    <row r="122" spans="2:9" x14ac:dyDescent="0.25">
      <c r="B122" s="183" t="s">
        <v>60</v>
      </c>
      <c r="C122" s="203"/>
      <c r="D122" s="321"/>
      <c r="E122" s="322"/>
      <c r="F122" s="205">
        <v>0</v>
      </c>
      <c r="G122" s="206">
        <v>1622.5</v>
      </c>
      <c r="H122" s="93">
        <f t="shared" si="2"/>
        <v>0</v>
      </c>
      <c r="I122" s="93">
        <f t="shared" si="3"/>
        <v>0</v>
      </c>
    </row>
    <row r="123" spans="2:9" x14ac:dyDescent="0.25">
      <c r="B123" s="183" t="s">
        <v>61</v>
      </c>
      <c r="C123" s="203"/>
      <c r="D123" s="321"/>
      <c r="E123" s="322"/>
      <c r="F123" s="205">
        <v>0</v>
      </c>
      <c r="G123" s="206">
        <v>1512.5000000000002</v>
      </c>
      <c r="H123" s="93">
        <f t="shared" si="2"/>
        <v>0</v>
      </c>
      <c r="I123" s="93">
        <f t="shared" si="3"/>
        <v>0</v>
      </c>
    </row>
    <row r="124" spans="2:9" x14ac:dyDescent="0.25">
      <c r="B124" s="183" t="s">
        <v>62</v>
      </c>
      <c r="C124" s="203"/>
      <c r="D124" s="321"/>
      <c r="E124" s="322"/>
      <c r="F124" s="205">
        <v>0</v>
      </c>
      <c r="G124" s="206">
        <v>1375</v>
      </c>
      <c r="H124" s="93">
        <f t="shared" si="2"/>
        <v>0</v>
      </c>
      <c r="I124" s="93">
        <f t="shared" si="3"/>
        <v>0</v>
      </c>
    </row>
    <row r="125" spans="2:9" x14ac:dyDescent="0.25">
      <c r="B125" s="183" t="s">
        <v>63</v>
      </c>
      <c r="C125" s="203" t="s">
        <v>14</v>
      </c>
      <c r="D125" s="321"/>
      <c r="E125" s="322"/>
      <c r="F125" s="205">
        <v>0</v>
      </c>
      <c r="G125" s="206">
        <v>1375</v>
      </c>
      <c r="H125" s="93">
        <f t="shared" si="2"/>
        <v>0</v>
      </c>
      <c r="I125" s="93">
        <f t="shared" si="3"/>
        <v>0</v>
      </c>
    </row>
    <row r="126" spans="2:9" ht="15.75" thickBot="1" x14ac:dyDescent="0.3">
      <c r="B126" s="192" t="s">
        <v>64</v>
      </c>
      <c r="C126" s="207" t="s">
        <v>14</v>
      </c>
      <c r="D126" s="323"/>
      <c r="E126" s="324"/>
      <c r="F126" s="208">
        <v>0</v>
      </c>
      <c r="G126" s="209">
        <v>1375</v>
      </c>
      <c r="H126" s="93">
        <f t="shared" si="2"/>
        <v>0</v>
      </c>
      <c r="I126" s="93">
        <f t="shared" si="3"/>
        <v>0</v>
      </c>
    </row>
    <row r="127" spans="2:9" ht="16.5" thickTop="1" thickBot="1" x14ac:dyDescent="0.3">
      <c r="B127" s="196"/>
      <c r="C127" s="196"/>
      <c r="D127" s="210"/>
      <c r="E127" s="210"/>
      <c r="F127" s="210"/>
      <c r="G127" s="210"/>
      <c r="H127" s="93">
        <f t="shared" si="2"/>
        <v>0</v>
      </c>
      <c r="I127" s="93">
        <f t="shared" si="3"/>
        <v>0</v>
      </c>
    </row>
    <row r="128" spans="2:9" ht="17.25" thickTop="1" thickBot="1" x14ac:dyDescent="0.3">
      <c r="B128" s="314" t="s">
        <v>65</v>
      </c>
      <c r="C128" s="315"/>
      <c r="D128" s="315"/>
      <c r="E128" s="315"/>
      <c r="F128" s="315"/>
      <c r="G128" s="316"/>
      <c r="H128" s="93">
        <f t="shared" si="2"/>
        <v>0</v>
      </c>
      <c r="I128" s="93">
        <f t="shared" si="3"/>
        <v>0</v>
      </c>
    </row>
    <row r="129" spans="2:9" ht="24.75" thickTop="1" thickBot="1" x14ac:dyDescent="0.3">
      <c r="B129" s="201" t="s">
        <v>0</v>
      </c>
      <c r="C129" s="202"/>
      <c r="D129" s="201" t="s">
        <v>75</v>
      </c>
      <c r="E129" s="202"/>
      <c r="F129" s="201" t="s">
        <v>76</v>
      </c>
      <c r="G129" s="202"/>
      <c r="H129" s="93">
        <f t="shared" si="2"/>
        <v>0</v>
      </c>
      <c r="I129" s="93">
        <f t="shared" si="3"/>
        <v>0</v>
      </c>
    </row>
    <row r="130" spans="2:9" ht="16.5" thickTop="1" thickBot="1" x14ac:dyDescent="0.3">
      <c r="B130" s="211" t="s">
        <v>2</v>
      </c>
      <c r="C130" s="212" t="s">
        <v>3</v>
      </c>
      <c r="D130" s="211" t="s">
        <v>4</v>
      </c>
      <c r="E130" s="212" t="s">
        <v>5</v>
      </c>
      <c r="F130" s="211" t="s">
        <v>6</v>
      </c>
      <c r="G130" s="212" t="s">
        <v>7</v>
      </c>
      <c r="H130" s="93">
        <f t="shared" si="2"/>
        <v>0</v>
      </c>
      <c r="I130" s="93">
        <f t="shared" si="3"/>
        <v>0</v>
      </c>
    </row>
    <row r="131" spans="2:9" ht="15.75" thickTop="1" x14ac:dyDescent="0.25">
      <c r="B131" s="170" t="s">
        <v>77</v>
      </c>
      <c r="C131" s="171">
        <v>12</v>
      </c>
      <c r="D131" s="174">
        <v>3872.1258974999992</v>
      </c>
      <c r="E131" s="173">
        <v>829.74126374999992</v>
      </c>
      <c r="F131" s="174">
        <v>1106.3216849999999</v>
      </c>
      <c r="G131" s="173">
        <v>1382.9021062499999</v>
      </c>
      <c r="H131" s="93">
        <f t="shared" si="2"/>
        <v>0</v>
      </c>
      <c r="I131" s="93">
        <f t="shared" si="3"/>
        <v>0</v>
      </c>
    </row>
    <row r="132" spans="2:9" x14ac:dyDescent="0.25">
      <c r="B132" s="175" t="s">
        <v>10</v>
      </c>
      <c r="C132" s="176" t="s">
        <v>3</v>
      </c>
      <c r="D132" s="175" t="s">
        <v>4</v>
      </c>
      <c r="E132" s="176" t="s">
        <v>5</v>
      </c>
      <c r="F132" s="175" t="s">
        <v>6</v>
      </c>
      <c r="G132" s="176" t="s">
        <v>7</v>
      </c>
      <c r="H132" s="93">
        <f t="shared" ref="H132:H195" si="4">(IF(COUNT(D132)=0,0,F132)-IF(COUNT(F132)=0,0,F132))*A132*(-1)</f>
        <v>0</v>
      </c>
      <c r="I132" s="93">
        <f t="shared" ref="I132:I195" si="5">(IF(COUNT(E132)=0,0,G132)-IF(COUNT(G132)=0,0,G132))*A132*(-1)</f>
        <v>0</v>
      </c>
    </row>
    <row r="133" spans="2:9" x14ac:dyDescent="0.25">
      <c r="B133" s="183" t="s">
        <v>11</v>
      </c>
      <c r="C133" s="184">
        <v>1</v>
      </c>
      <c r="D133" s="308" t="s">
        <v>47</v>
      </c>
      <c r="E133" s="309"/>
      <c r="F133" s="182">
        <v>1548.1</v>
      </c>
      <c r="G133" s="181">
        <v>1107.3999999999999</v>
      </c>
      <c r="H133" s="93">
        <f t="shared" si="4"/>
        <v>0</v>
      </c>
      <c r="I133" s="93">
        <f t="shared" si="5"/>
        <v>0</v>
      </c>
    </row>
    <row r="134" spans="2:9" x14ac:dyDescent="0.25">
      <c r="B134" s="183" t="s">
        <v>12</v>
      </c>
      <c r="C134" s="184" t="s">
        <v>66</v>
      </c>
      <c r="D134" s="310"/>
      <c r="E134" s="311"/>
      <c r="F134" s="182">
        <v>440.69999999999993</v>
      </c>
      <c r="G134" s="181">
        <v>316.39999999999998</v>
      </c>
      <c r="H134" s="93">
        <f t="shared" si="4"/>
        <v>0</v>
      </c>
      <c r="I134" s="93">
        <f t="shared" si="5"/>
        <v>0</v>
      </c>
    </row>
    <row r="135" spans="2:9" x14ac:dyDescent="0.25">
      <c r="B135" s="183" t="s">
        <v>13</v>
      </c>
      <c r="C135" s="184" t="s">
        <v>14</v>
      </c>
      <c r="D135" s="310"/>
      <c r="E135" s="311"/>
      <c r="F135" s="182">
        <v>0</v>
      </c>
      <c r="G135" s="181">
        <v>0</v>
      </c>
      <c r="H135" s="93">
        <f t="shared" si="4"/>
        <v>0</v>
      </c>
      <c r="I135" s="93">
        <f t="shared" si="5"/>
        <v>0</v>
      </c>
    </row>
    <row r="136" spans="2:9" x14ac:dyDescent="0.25">
      <c r="B136" s="190" t="s">
        <v>15</v>
      </c>
      <c r="C136" s="213">
        <v>1</v>
      </c>
      <c r="D136" s="310"/>
      <c r="E136" s="311"/>
      <c r="F136" s="214">
        <v>450</v>
      </c>
      <c r="G136" s="215">
        <v>565</v>
      </c>
      <c r="H136" s="93">
        <f t="shared" si="4"/>
        <v>0</v>
      </c>
      <c r="I136" s="93">
        <f t="shared" si="5"/>
        <v>0</v>
      </c>
    </row>
    <row r="137" spans="2:9" ht="15.75" thickBot="1" x14ac:dyDescent="0.3">
      <c r="B137" s="192" t="s">
        <v>16</v>
      </c>
      <c r="C137" s="216">
        <v>1</v>
      </c>
      <c r="D137" s="312"/>
      <c r="E137" s="313"/>
      <c r="F137" s="194">
        <v>282.5</v>
      </c>
      <c r="G137" s="217">
        <v>203.39999999999998</v>
      </c>
      <c r="H137" s="93">
        <f t="shared" si="4"/>
        <v>0</v>
      </c>
      <c r="I137" s="93">
        <f t="shared" si="5"/>
        <v>0</v>
      </c>
    </row>
    <row r="138" spans="2:9" ht="16.5" thickTop="1" thickBot="1" x14ac:dyDescent="0.3">
      <c r="B138" s="196"/>
      <c r="C138" s="196"/>
      <c r="D138" s="218"/>
      <c r="E138" s="218"/>
      <c r="F138" s="196"/>
      <c r="G138" s="198"/>
      <c r="H138" s="93">
        <f t="shared" si="4"/>
        <v>0</v>
      </c>
      <c r="I138" s="93">
        <f t="shared" si="5"/>
        <v>0</v>
      </c>
    </row>
    <row r="139" spans="2:9" ht="17.25" thickTop="1" thickBot="1" x14ac:dyDescent="0.3">
      <c r="B139" s="314" t="s">
        <v>67</v>
      </c>
      <c r="C139" s="315"/>
      <c r="D139" s="315"/>
      <c r="E139" s="315"/>
      <c r="F139" s="315"/>
      <c r="G139" s="316"/>
      <c r="H139" s="93">
        <f t="shared" si="4"/>
        <v>0</v>
      </c>
      <c r="I139" s="93">
        <f t="shared" si="5"/>
        <v>0</v>
      </c>
    </row>
    <row r="140" spans="2:9" ht="24.75" thickTop="1" thickBot="1" x14ac:dyDescent="0.3">
      <c r="B140" s="201" t="s">
        <v>0</v>
      </c>
      <c r="C140" s="202"/>
      <c r="D140" s="201" t="s">
        <v>75</v>
      </c>
      <c r="E140" s="202"/>
      <c r="F140" s="201" t="s">
        <v>76</v>
      </c>
      <c r="G140" s="202"/>
      <c r="H140" s="93">
        <f t="shared" si="4"/>
        <v>0</v>
      </c>
      <c r="I140" s="93">
        <f t="shared" si="5"/>
        <v>0</v>
      </c>
    </row>
    <row r="141" spans="2:9" ht="16.5" thickTop="1" thickBot="1" x14ac:dyDescent="0.3">
      <c r="B141" s="168" t="s">
        <v>2</v>
      </c>
      <c r="C141" s="169" t="s">
        <v>3</v>
      </c>
      <c r="D141" s="168" t="s">
        <v>4</v>
      </c>
      <c r="E141" s="169" t="s">
        <v>5</v>
      </c>
      <c r="F141" s="168" t="s">
        <v>6</v>
      </c>
      <c r="G141" s="169" t="s">
        <v>7</v>
      </c>
      <c r="H141" s="93">
        <f t="shared" si="4"/>
        <v>0</v>
      </c>
      <c r="I141" s="93">
        <f t="shared" si="5"/>
        <v>0</v>
      </c>
    </row>
    <row r="142" spans="2:9" ht="15.75" thickTop="1" x14ac:dyDescent="0.25">
      <c r="B142" s="170" t="s">
        <v>77</v>
      </c>
      <c r="C142" s="171" t="s">
        <v>14</v>
      </c>
      <c r="D142" s="325" t="s">
        <v>17</v>
      </c>
      <c r="E142" s="326"/>
      <c r="F142" s="174">
        <v>553.16084249999994</v>
      </c>
      <c r="G142" s="173">
        <v>1382.9021062499999</v>
      </c>
      <c r="H142" s="93">
        <f t="shared" si="4"/>
        <v>0</v>
      </c>
      <c r="I142" s="93">
        <f t="shared" si="5"/>
        <v>0</v>
      </c>
    </row>
    <row r="143" spans="2:9" x14ac:dyDescent="0.25">
      <c r="B143" s="175" t="s">
        <v>78</v>
      </c>
      <c r="C143" s="176" t="s">
        <v>3</v>
      </c>
      <c r="D143" s="175" t="s">
        <v>4</v>
      </c>
      <c r="E143" s="176" t="s">
        <v>5</v>
      </c>
      <c r="F143" s="175" t="s">
        <v>6</v>
      </c>
      <c r="G143" s="176" t="s">
        <v>7</v>
      </c>
      <c r="H143" s="93">
        <f t="shared" si="4"/>
        <v>0</v>
      </c>
      <c r="I143" s="93">
        <f t="shared" si="5"/>
        <v>0</v>
      </c>
    </row>
    <row r="144" spans="2:9" x14ac:dyDescent="0.25">
      <c r="B144" s="178" t="s">
        <v>20</v>
      </c>
      <c r="C144" s="179" t="s">
        <v>14</v>
      </c>
      <c r="D144" s="327" t="s">
        <v>17</v>
      </c>
      <c r="E144" s="328"/>
      <c r="F144" s="182">
        <v>258.125</v>
      </c>
      <c r="G144" s="181">
        <v>645.3125</v>
      </c>
      <c r="H144" s="93">
        <f t="shared" si="4"/>
        <v>0</v>
      </c>
      <c r="I144" s="93">
        <f t="shared" si="5"/>
        <v>0</v>
      </c>
    </row>
    <row r="145" spans="2:9" x14ac:dyDescent="0.25">
      <c r="B145" s="178" t="s">
        <v>21</v>
      </c>
      <c r="C145" s="179" t="s">
        <v>14</v>
      </c>
      <c r="D145" s="329"/>
      <c r="E145" s="330"/>
      <c r="F145" s="182">
        <v>442.5</v>
      </c>
      <c r="G145" s="181">
        <v>1106.25</v>
      </c>
      <c r="H145" s="93">
        <f t="shared" si="4"/>
        <v>0</v>
      </c>
      <c r="I145" s="93">
        <f t="shared" si="5"/>
        <v>0</v>
      </c>
    </row>
    <row r="146" spans="2:9" x14ac:dyDescent="0.25">
      <c r="B146" s="178" t="s">
        <v>22</v>
      </c>
      <c r="C146" s="179" t="s">
        <v>14</v>
      </c>
      <c r="D146" s="329"/>
      <c r="E146" s="330"/>
      <c r="F146" s="182">
        <v>737.5</v>
      </c>
      <c r="G146" s="181">
        <v>1843.75</v>
      </c>
      <c r="H146" s="93">
        <f t="shared" si="4"/>
        <v>0</v>
      </c>
      <c r="I146" s="93">
        <f t="shared" si="5"/>
        <v>0</v>
      </c>
    </row>
    <row r="147" spans="2:9" x14ac:dyDescent="0.25">
      <c r="B147" s="178" t="s">
        <v>23</v>
      </c>
      <c r="C147" s="179" t="s">
        <v>14</v>
      </c>
      <c r="D147" s="331"/>
      <c r="E147" s="332"/>
      <c r="F147" s="182">
        <v>1253.75</v>
      </c>
      <c r="G147" s="181">
        <v>3134.375</v>
      </c>
      <c r="H147" s="93">
        <f t="shared" si="4"/>
        <v>0</v>
      </c>
      <c r="I147" s="93">
        <f t="shared" si="5"/>
        <v>0</v>
      </c>
    </row>
    <row r="148" spans="2:9" x14ac:dyDescent="0.25">
      <c r="B148" s="175" t="s">
        <v>24</v>
      </c>
      <c r="C148" s="176" t="s">
        <v>3</v>
      </c>
      <c r="D148" s="175" t="s">
        <v>4</v>
      </c>
      <c r="E148" s="176" t="s">
        <v>5</v>
      </c>
      <c r="F148" s="175" t="s">
        <v>6</v>
      </c>
      <c r="G148" s="176" t="s">
        <v>7</v>
      </c>
      <c r="H148" s="93">
        <f t="shared" si="4"/>
        <v>0</v>
      </c>
      <c r="I148" s="93">
        <f t="shared" si="5"/>
        <v>0</v>
      </c>
    </row>
    <row r="149" spans="2:9" x14ac:dyDescent="0.25">
      <c r="B149" s="183" t="s">
        <v>25</v>
      </c>
      <c r="C149" s="187" t="s">
        <v>14</v>
      </c>
      <c r="D149" s="333" t="s">
        <v>17</v>
      </c>
      <c r="E149" s="334"/>
      <c r="F149" s="182">
        <v>414.84375</v>
      </c>
      <c r="G149" s="181">
        <v>1037.109375</v>
      </c>
      <c r="H149" s="93">
        <f t="shared" si="4"/>
        <v>0</v>
      </c>
      <c r="I149" s="93">
        <f t="shared" si="5"/>
        <v>0</v>
      </c>
    </row>
    <row r="150" spans="2:9" x14ac:dyDescent="0.25">
      <c r="B150" s="183" t="s">
        <v>26</v>
      </c>
      <c r="C150" s="187" t="s">
        <v>14</v>
      </c>
      <c r="D150" s="335"/>
      <c r="E150" s="336"/>
      <c r="F150" s="182">
        <v>212.03125</v>
      </c>
      <c r="G150" s="181">
        <v>530.078125</v>
      </c>
      <c r="H150" s="93">
        <f t="shared" si="4"/>
        <v>0</v>
      </c>
      <c r="I150" s="93">
        <f t="shared" si="5"/>
        <v>0</v>
      </c>
    </row>
    <row r="151" spans="2:9" x14ac:dyDescent="0.25">
      <c r="B151" s="183" t="s">
        <v>27</v>
      </c>
      <c r="C151" s="187" t="s">
        <v>14</v>
      </c>
      <c r="D151" s="335"/>
      <c r="E151" s="336"/>
      <c r="F151" s="182">
        <v>203.55</v>
      </c>
      <c r="G151" s="181">
        <v>508.875</v>
      </c>
      <c r="H151" s="93">
        <f t="shared" si="4"/>
        <v>0</v>
      </c>
      <c r="I151" s="93">
        <f t="shared" si="5"/>
        <v>0</v>
      </c>
    </row>
    <row r="152" spans="2:9" x14ac:dyDescent="0.25">
      <c r="B152" s="183" t="s">
        <v>28</v>
      </c>
      <c r="C152" s="187" t="s">
        <v>14</v>
      </c>
      <c r="D152" s="335"/>
      <c r="E152" s="336"/>
      <c r="F152" s="182">
        <v>381.65624999999994</v>
      </c>
      <c r="G152" s="181">
        <v>954.14062499999977</v>
      </c>
      <c r="H152" s="93">
        <f t="shared" si="4"/>
        <v>0</v>
      </c>
      <c r="I152" s="93">
        <f t="shared" si="5"/>
        <v>0</v>
      </c>
    </row>
    <row r="153" spans="2:9" x14ac:dyDescent="0.25">
      <c r="B153" s="178" t="s">
        <v>90</v>
      </c>
      <c r="C153" s="179" t="s">
        <v>14</v>
      </c>
      <c r="D153" s="337"/>
      <c r="E153" s="338"/>
      <c r="F153" s="182">
        <v>368.75</v>
      </c>
      <c r="G153" s="181">
        <v>921.875</v>
      </c>
      <c r="H153" s="93">
        <f t="shared" si="4"/>
        <v>0</v>
      </c>
      <c r="I153" s="93">
        <f t="shared" si="5"/>
        <v>0</v>
      </c>
    </row>
    <row r="154" spans="2:9" x14ac:dyDescent="0.25">
      <c r="B154" s="175" t="s">
        <v>80</v>
      </c>
      <c r="C154" s="176" t="s">
        <v>3</v>
      </c>
      <c r="D154" s="175" t="s">
        <v>4</v>
      </c>
      <c r="E154" s="176" t="s">
        <v>5</v>
      </c>
      <c r="F154" s="175" t="s">
        <v>6</v>
      </c>
      <c r="G154" s="176" t="s">
        <v>7</v>
      </c>
      <c r="H154" s="93">
        <f t="shared" si="4"/>
        <v>0</v>
      </c>
      <c r="I154" s="93">
        <f t="shared" si="5"/>
        <v>0</v>
      </c>
    </row>
    <row r="155" spans="2:9" x14ac:dyDescent="0.25">
      <c r="B155" s="183" t="s">
        <v>29</v>
      </c>
      <c r="C155" s="187" t="s">
        <v>14</v>
      </c>
      <c r="D155" s="308" t="s">
        <v>17</v>
      </c>
      <c r="E155" s="309"/>
      <c r="F155" s="182">
        <v>79.650000000000006</v>
      </c>
      <c r="G155" s="181">
        <v>199.125</v>
      </c>
      <c r="H155" s="93">
        <f t="shared" si="4"/>
        <v>0</v>
      </c>
      <c r="I155" s="93">
        <f t="shared" si="5"/>
        <v>0</v>
      </c>
    </row>
    <row r="156" spans="2:9" x14ac:dyDescent="0.25">
      <c r="B156" s="183" t="s">
        <v>30</v>
      </c>
      <c r="C156" s="187" t="s">
        <v>14</v>
      </c>
      <c r="D156" s="310"/>
      <c r="E156" s="311"/>
      <c r="F156" s="182">
        <v>132.75</v>
      </c>
      <c r="G156" s="181">
        <v>331.875</v>
      </c>
      <c r="H156" s="93">
        <f t="shared" si="4"/>
        <v>0</v>
      </c>
      <c r="I156" s="93">
        <f t="shared" si="5"/>
        <v>0</v>
      </c>
    </row>
    <row r="157" spans="2:9" x14ac:dyDescent="0.25">
      <c r="B157" s="183" t="s">
        <v>31</v>
      </c>
      <c r="C157" s="187" t="s">
        <v>14</v>
      </c>
      <c r="D157" s="310"/>
      <c r="E157" s="311"/>
      <c r="F157" s="182">
        <v>212.4</v>
      </c>
      <c r="G157" s="181">
        <v>531</v>
      </c>
      <c r="H157" s="93">
        <f t="shared" si="4"/>
        <v>0</v>
      </c>
      <c r="I157" s="93">
        <f t="shared" si="5"/>
        <v>0</v>
      </c>
    </row>
    <row r="158" spans="2:9" x14ac:dyDescent="0.25">
      <c r="B158" s="183" t="s">
        <v>32</v>
      </c>
      <c r="C158" s="187" t="s">
        <v>14</v>
      </c>
      <c r="D158" s="310"/>
      <c r="E158" s="311"/>
      <c r="F158" s="182">
        <v>318.60000000000002</v>
      </c>
      <c r="G158" s="181">
        <v>796.5</v>
      </c>
      <c r="H158" s="93">
        <f t="shared" si="4"/>
        <v>0</v>
      </c>
      <c r="I158" s="93">
        <f t="shared" si="5"/>
        <v>0</v>
      </c>
    </row>
    <row r="159" spans="2:9" x14ac:dyDescent="0.25">
      <c r="B159" s="183" t="s">
        <v>33</v>
      </c>
      <c r="C159" s="187"/>
      <c r="D159" s="310"/>
      <c r="E159" s="311"/>
      <c r="F159" s="182">
        <v>531</v>
      </c>
      <c r="G159" s="181">
        <v>1327.5</v>
      </c>
      <c r="H159" s="93">
        <f t="shared" si="4"/>
        <v>0</v>
      </c>
      <c r="I159" s="93">
        <f t="shared" si="5"/>
        <v>0</v>
      </c>
    </row>
    <row r="160" spans="2:9" x14ac:dyDescent="0.25">
      <c r="B160" s="183" t="s">
        <v>34</v>
      </c>
      <c r="C160" s="187"/>
      <c r="D160" s="310"/>
      <c r="E160" s="311"/>
      <c r="F160" s="182">
        <v>767</v>
      </c>
      <c r="G160" s="181">
        <v>1917.5</v>
      </c>
      <c r="H160" s="93">
        <f t="shared" si="4"/>
        <v>0</v>
      </c>
      <c r="I160" s="93">
        <f t="shared" si="5"/>
        <v>0</v>
      </c>
    </row>
    <row r="161" spans="2:9" x14ac:dyDescent="0.25">
      <c r="B161" s="175" t="s">
        <v>9</v>
      </c>
      <c r="C161" s="176" t="s">
        <v>3</v>
      </c>
      <c r="D161" s="175" t="s">
        <v>4</v>
      </c>
      <c r="E161" s="176" t="s">
        <v>5</v>
      </c>
      <c r="F161" s="175" t="s">
        <v>6</v>
      </c>
      <c r="G161" s="176" t="s">
        <v>7</v>
      </c>
      <c r="H161" s="93">
        <f t="shared" si="4"/>
        <v>0</v>
      </c>
      <c r="I161" s="93">
        <f t="shared" si="5"/>
        <v>0</v>
      </c>
    </row>
    <row r="162" spans="2:9" x14ac:dyDescent="0.25">
      <c r="B162" s="178" t="s">
        <v>35</v>
      </c>
      <c r="C162" s="179" t="s">
        <v>14</v>
      </c>
      <c r="D162" s="308" t="s">
        <v>17</v>
      </c>
      <c r="E162" s="309"/>
      <c r="F162" s="182">
        <v>141.6</v>
      </c>
      <c r="G162" s="181">
        <v>354</v>
      </c>
      <c r="H162" s="93">
        <f t="shared" si="4"/>
        <v>0</v>
      </c>
      <c r="I162" s="93">
        <f t="shared" si="5"/>
        <v>0</v>
      </c>
    </row>
    <row r="163" spans="2:9" x14ac:dyDescent="0.25">
      <c r="B163" s="178" t="s">
        <v>36</v>
      </c>
      <c r="C163" s="179" t="s">
        <v>14</v>
      </c>
      <c r="D163" s="310"/>
      <c r="E163" s="311"/>
      <c r="F163" s="182">
        <v>354</v>
      </c>
      <c r="G163" s="181">
        <v>885</v>
      </c>
      <c r="H163" s="93">
        <f t="shared" si="4"/>
        <v>0</v>
      </c>
      <c r="I163" s="93">
        <f t="shared" si="5"/>
        <v>0</v>
      </c>
    </row>
    <row r="164" spans="2:9" x14ac:dyDescent="0.25">
      <c r="B164" s="178" t="s">
        <v>37</v>
      </c>
      <c r="C164" s="179" t="s">
        <v>14</v>
      </c>
      <c r="D164" s="310"/>
      <c r="E164" s="311"/>
      <c r="F164" s="182">
        <v>1327.5</v>
      </c>
      <c r="G164" s="181">
        <v>3318.75</v>
      </c>
      <c r="H164" s="93">
        <f t="shared" si="4"/>
        <v>0</v>
      </c>
      <c r="I164" s="93">
        <f t="shared" si="5"/>
        <v>0</v>
      </c>
    </row>
    <row r="165" spans="2:9" x14ac:dyDescent="0.25">
      <c r="B165" s="178" t="s">
        <v>38</v>
      </c>
      <c r="C165" s="179" t="s">
        <v>14</v>
      </c>
      <c r="D165" s="310"/>
      <c r="E165" s="311"/>
      <c r="F165" s="182">
        <v>1200</v>
      </c>
      <c r="G165" s="181">
        <v>3000</v>
      </c>
      <c r="H165" s="93">
        <f t="shared" si="4"/>
        <v>0</v>
      </c>
      <c r="I165" s="93">
        <f t="shared" si="5"/>
        <v>0</v>
      </c>
    </row>
    <row r="166" spans="2:9" x14ac:dyDescent="0.25">
      <c r="B166" s="178" t="s">
        <v>39</v>
      </c>
      <c r="C166" s="179" t="s">
        <v>14</v>
      </c>
      <c r="D166" s="310"/>
      <c r="E166" s="311"/>
      <c r="F166" s="182">
        <v>1416</v>
      </c>
      <c r="G166" s="181">
        <v>3540</v>
      </c>
      <c r="H166" s="93">
        <f t="shared" si="4"/>
        <v>0</v>
      </c>
      <c r="I166" s="93">
        <f t="shared" si="5"/>
        <v>0</v>
      </c>
    </row>
    <row r="167" spans="2:9" x14ac:dyDescent="0.25">
      <c r="B167" s="178" t="s">
        <v>41</v>
      </c>
      <c r="C167" s="179" t="s">
        <v>14</v>
      </c>
      <c r="D167" s="310"/>
      <c r="E167" s="311"/>
      <c r="F167" s="182">
        <v>1200</v>
      </c>
      <c r="G167" s="181">
        <v>3000</v>
      </c>
      <c r="H167" s="93">
        <f t="shared" si="4"/>
        <v>0</v>
      </c>
      <c r="I167" s="93">
        <f t="shared" si="5"/>
        <v>0</v>
      </c>
    </row>
    <row r="168" spans="2:9" x14ac:dyDescent="0.25">
      <c r="B168" s="175" t="s">
        <v>68</v>
      </c>
      <c r="C168" s="176" t="s">
        <v>3</v>
      </c>
      <c r="D168" s="175" t="s">
        <v>4</v>
      </c>
      <c r="E168" s="176" t="s">
        <v>5</v>
      </c>
      <c r="F168" s="175" t="s">
        <v>6</v>
      </c>
      <c r="G168" s="176" t="s">
        <v>7</v>
      </c>
      <c r="H168" s="93">
        <f t="shared" si="4"/>
        <v>0</v>
      </c>
      <c r="I168" s="93">
        <f t="shared" si="5"/>
        <v>0</v>
      </c>
    </row>
    <row r="169" spans="2:9" x14ac:dyDescent="0.25">
      <c r="B169" s="183" t="s">
        <v>43</v>
      </c>
      <c r="C169" s="184" t="s">
        <v>14</v>
      </c>
      <c r="D169" s="308" t="s">
        <v>17</v>
      </c>
      <c r="E169" s="309"/>
      <c r="F169" s="182">
        <v>141.6</v>
      </c>
      <c r="G169" s="181">
        <v>354</v>
      </c>
      <c r="H169" s="93">
        <f t="shared" si="4"/>
        <v>0</v>
      </c>
      <c r="I169" s="93">
        <f t="shared" si="5"/>
        <v>0</v>
      </c>
    </row>
    <row r="170" spans="2:9" x14ac:dyDescent="0.25">
      <c r="B170" s="183" t="s">
        <v>44</v>
      </c>
      <c r="C170" s="184" t="s">
        <v>14</v>
      </c>
      <c r="D170" s="310"/>
      <c r="E170" s="311"/>
      <c r="F170" s="182">
        <v>318.60000000000002</v>
      </c>
      <c r="G170" s="181">
        <v>796.5</v>
      </c>
      <c r="H170" s="93">
        <f t="shared" si="4"/>
        <v>0</v>
      </c>
      <c r="I170" s="93">
        <f t="shared" si="5"/>
        <v>0</v>
      </c>
    </row>
    <row r="171" spans="2:9" x14ac:dyDescent="0.25">
      <c r="B171" s="183" t="s">
        <v>45</v>
      </c>
      <c r="C171" s="184" t="s">
        <v>14</v>
      </c>
      <c r="D171" s="310"/>
      <c r="E171" s="311"/>
      <c r="F171" s="182">
        <v>566.4</v>
      </c>
      <c r="G171" s="181">
        <v>1416</v>
      </c>
      <c r="H171" s="93">
        <f t="shared" si="4"/>
        <v>0</v>
      </c>
      <c r="I171" s="93">
        <f t="shared" si="5"/>
        <v>0</v>
      </c>
    </row>
    <row r="172" spans="2:9" x14ac:dyDescent="0.25">
      <c r="B172" s="183" t="s">
        <v>46</v>
      </c>
      <c r="C172" s="184" t="s">
        <v>14</v>
      </c>
      <c r="D172" s="310"/>
      <c r="E172" s="311"/>
      <c r="F172" s="182">
        <v>991.2</v>
      </c>
      <c r="G172" s="181">
        <v>2478</v>
      </c>
      <c r="H172" s="93">
        <f t="shared" si="4"/>
        <v>0</v>
      </c>
      <c r="I172" s="93">
        <f t="shared" si="5"/>
        <v>0</v>
      </c>
    </row>
    <row r="173" spans="2:9" x14ac:dyDescent="0.25">
      <c r="B173" s="175" t="s">
        <v>10</v>
      </c>
      <c r="C173" s="176" t="s">
        <v>3</v>
      </c>
      <c r="D173" s="175" t="s">
        <v>4</v>
      </c>
      <c r="E173" s="176" t="s">
        <v>5</v>
      </c>
      <c r="F173" s="175" t="s">
        <v>6</v>
      </c>
      <c r="G173" s="176" t="s">
        <v>7</v>
      </c>
      <c r="H173" s="93">
        <f t="shared" si="4"/>
        <v>0</v>
      </c>
      <c r="I173" s="93">
        <f t="shared" si="5"/>
        <v>0</v>
      </c>
    </row>
    <row r="174" spans="2:9" x14ac:dyDescent="0.25">
      <c r="B174" s="183" t="s">
        <v>11</v>
      </c>
      <c r="C174" s="203" t="s">
        <v>14</v>
      </c>
      <c r="D174" s="308" t="s">
        <v>17</v>
      </c>
      <c r="E174" s="309"/>
      <c r="F174" s="182">
        <v>0</v>
      </c>
      <c r="G174" s="181">
        <v>1107.3999999999999</v>
      </c>
      <c r="H174" s="93">
        <f t="shared" si="4"/>
        <v>0</v>
      </c>
      <c r="I174" s="93">
        <f t="shared" si="5"/>
        <v>0</v>
      </c>
    </row>
    <row r="175" spans="2:9" x14ac:dyDescent="0.25">
      <c r="B175" s="178" t="s">
        <v>81</v>
      </c>
      <c r="C175" s="203"/>
      <c r="D175" s="310"/>
      <c r="E175" s="311"/>
      <c r="F175" s="182">
        <v>0</v>
      </c>
      <c r="G175" s="181">
        <v>225.99999999999997</v>
      </c>
      <c r="H175" s="93">
        <f t="shared" si="4"/>
        <v>0</v>
      </c>
      <c r="I175" s="93">
        <f t="shared" si="5"/>
        <v>0</v>
      </c>
    </row>
    <row r="176" spans="2:9" x14ac:dyDescent="0.25">
      <c r="B176" s="183" t="s">
        <v>12</v>
      </c>
      <c r="C176" s="203" t="s">
        <v>14</v>
      </c>
      <c r="D176" s="310"/>
      <c r="E176" s="311"/>
      <c r="F176" s="182">
        <v>0</v>
      </c>
      <c r="G176" s="181">
        <v>316.39999999999998</v>
      </c>
      <c r="H176" s="93">
        <f t="shared" si="4"/>
        <v>0</v>
      </c>
      <c r="I176" s="93">
        <f t="shared" si="5"/>
        <v>0</v>
      </c>
    </row>
    <row r="177" spans="2:9" x14ac:dyDescent="0.25">
      <c r="B177" s="183" t="s">
        <v>82</v>
      </c>
      <c r="C177" s="203"/>
      <c r="D177" s="310"/>
      <c r="E177" s="311"/>
      <c r="F177" s="182">
        <v>0</v>
      </c>
      <c r="G177" s="181">
        <v>67.8</v>
      </c>
      <c r="H177" s="93">
        <f t="shared" si="4"/>
        <v>0</v>
      </c>
      <c r="I177" s="93">
        <f t="shared" si="5"/>
        <v>0</v>
      </c>
    </row>
    <row r="178" spans="2:9" x14ac:dyDescent="0.25">
      <c r="B178" s="183" t="s">
        <v>48</v>
      </c>
      <c r="C178" s="203" t="s">
        <v>14</v>
      </c>
      <c r="D178" s="310"/>
      <c r="E178" s="311"/>
      <c r="F178" s="182">
        <v>0</v>
      </c>
      <c r="G178" s="181">
        <v>768.4</v>
      </c>
      <c r="H178" s="93">
        <f t="shared" si="4"/>
        <v>0</v>
      </c>
      <c r="I178" s="93">
        <f t="shared" si="5"/>
        <v>0</v>
      </c>
    </row>
    <row r="179" spans="2:9" x14ac:dyDescent="0.25">
      <c r="B179" s="183" t="s">
        <v>83</v>
      </c>
      <c r="C179" s="203"/>
      <c r="D179" s="310"/>
      <c r="E179" s="311"/>
      <c r="F179" s="182">
        <v>0</v>
      </c>
      <c r="G179" s="181">
        <v>293.79999999999995</v>
      </c>
      <c r="H179" s="93">
        <f t="shared" si="4"/>
        <v>0</v>
      </c>
      <c r="I179" s="93">
        <f t="shared" si="5"/>
        <v>0</v>
      </c>
    </row>
    <row r="180" spans="2:9" x14ac:dyDescent="0.25">
      <c r="B180" s="183" t="s">
        <v>13</v>
      </c>
      <c r="C180" s="203" t="s">
        <v>14</v>
      </c>
      <c r="D180" s="310"/>
      <c r="E180" s="311"/>
      <c r="F180" s="182">
        <v>0</v>
      </c>
      <c r="G180" s="181">
        <v>0</v>
      </c>
      <c r="H180" s="93">
        <f t="shared" si="4"/>
        <v>0</v>
      </c>
      <c r="I180" s="93">
        <f t="shared" si="5"/>
        <v>0</v>
      </c>
    </row>
    <row r="181" spans="2:9" x14ac:dyDescent="0.25">
      <c r="B181" s="183" t="s">
        <v>84</v>
      </c>
      <c r="C181" s="203"/>
      <c r="D181" s="310"/>
      <c r="E181" s="311"/>
      <c r="F181" s="182">
        <v>0</v>
      </c>
      <c r="G181" s="181">
        <v>0</v>
      </c>
      <c r="H181" s="93">
        <f t="shared" si="4"/>
        <v>0</v>
      </c>
      <c r="I181" s="93">
        <f t="shared" si="5"/>
        <v>0</v>
      </c>
    </row>
    <row r="182" spans="2:9" x14ac:dyDescent="0.25">
      <c r="B182" s="183" t="s">
        <v>49</v>
      </c>
      <c r="C182" s="203" t="s">
        <v>14</v>
      </c>
      <c r="D182" s="310"/>
      <c r="E182" s="311"/>
      <c r="F182" s="182">
        <v>0</v>
      </c>
      <c r="G182" s="181">
        <v>1412.4999999999998</v>
      </c>
      <c r="H182" s="93">
        <f t="shared" si="4"/>
        <v>0</v>
      </c>
      <c r="I182" s="93">
        <f t="shared" si="5"/>
        <v>0</v>
      </c>
    </row>
    <row r="183" spans="2:9" x14ac:dyDescent="0.25">
      <c r="B183" s="183" t="s">
        <v>85</v>
      </c>
      <c r="C183" s="203"/>
      <c r="D183" s="310"/>
      <c r="E183" s="311"/>
      <c r="F183" s="182">
        <v>0</v>
      </c>
      <c r="G183" s="181">
        <v>1412.4999999999998</v>
      </c>
      <c r="H183" s="93">
        <f t="shared" si="4"/>
        <v>0</v>
      </c>
      <c r="I183" s="93">
        <f t="shared" si="5"/>
        <v>0</v>
      </c>
    </row>
    <row r="184" spans="2:9" x14ac:dyDescent="0.25">
      <c r="B184" s="183" t="s">
        <v>50</v>
      </c>
      <c r="C184" s="203" t="s">
        <v>14</v>
      </c>
      <c r="D184" s="310"/>
      <c r="E184" s="311"/>
      <c r="F184" s="182">
        <v>0</v>
      </c>
      <c r="G184" s="181">
        <v>485.9</v>
      </c>
      <c r="H184" s="93">
        <f t="shared" si="4"/>
        <v>0</v>
      </c>
      <c r="I184" s="93">
        <f t="shared" si="5"/>
        <v>0</v>
      </c>
    </row>
    <row r="185" spans="2:9" x14ac:dyDescent="0.25">
      <c r="B185" s="183" t="s">
        <v>86</v>
      </c>
      <c r="C185" s="203"/>
      <c r="D185" s="310"/>
      <c r="E185" s="311"/>
      <c r="F185" s="182">
        <v>0</v>
      </c>
      <c r="G185" s="181">
        <v>101.69999999999999</v>
      </c>
      <c r="H185" s="93">
        <f t="shared" si="4"/>
        <v>0</v>
      </c>
      <c r="I185" s="93">
        <f t="shared" si="5"/>
        <v>0</v>
      </c>
    </row>
    <row r="186" spans="2:9" x14ac:dyDescent="0.25">
      <c r="B186" s="183" t="s">
        <v>15</v>
      </c>
      <c r="C186" s="203" t="s">
        <v>14</v>
      </c>
      <c r="D186" s="310"/>
      <c r="E186" s="311"/>
      <c r="F186" s="182">
        <v>0</v>
      </c>
      <c r="G186" s="181">
        <v>565</v>
      </c>
      <c r="H186" s="93">
        <f t="shared" si="4"/>
        <v>0</v>
      </c>
      <c r="I186" s="93">
        <f t="shared" si="5"/>
        <v>0</v>
      </c>
    </row>
    <row r="187" spans="2:9" x14ac:dyDescent="0.25">
      <c r="B187" s="183" t="s">
        <v>87</v>
      </c>
      <c r="C187" s="203"/>
      <c r="D187" s="310"/>
      <c r="E187" s="311"/>
      <c r="F187" s="182">
        <v>0</v>
      </c>
      <c r="G187" s="181">
        <v>112.99999999999999</v>
      </c>
      <c r="H187" s="93">
        <f t="shared" si="4"/>
        <v>0</v>
      </c>
      <c r="I187" s="93">
        <f t="shared" si="5"/>
        <v>0</v>
      </c>
    </row>
    <row r="188" spans="2:9" x14ac:dyDescent="0.25">
      <c r="B188" s="183" t="s">
        <v>16</v>
      </c>
      <c r="C188" s="203" t="s">
        <v>14</v>
      </c>
      <c r="D188" s="310"/>
      <c r="E188" s="311"/>
      <c r="F188" s="182">
        <v>0</v>
      </c>
      <c r="G188" s="181">
        <v>203.39999999999998</v>
      </c>
      <c r="H188" s="93">
        <f t="shared" si="4"/>
        <v>0</v>
      </c>
      <c r="I188" s="93">
        <f t="shared" si="5"/>
        <v>0</v>
      </c>
    </row>
    <row r="189" spans="2:9" x14ac:dyDescent="0.25">
      <c r="B189" s="183" t="s">
        <v>88</v>
      </c>
      <c r="C189" s="203"/>
      <c r="D189" s="310"/>
      <c r="E189" s="311"/>
      <c r="F189" s="182">
        <v>0</v>
      </c>
      <c r="G189" s="181">
        <v>112.99999999999999</v>
      </c>
      <c r="H189" s="93">
        <f t="shared" si="4"/>
        <v>0</v>
      </c>
      <c r="I189" s="93">
        <f t="shared" si="5"/>
        <v>0</v>
      </c>
    </row>
    <row r="190" spans="2:9" x14ac:dyDescent="0.25">
      <c r="B190" s="183" t="s">
        <v>51</v>
      </c>
      <c r="C190" s="203"/>
      <c r="D190" s="310"/>
      <c r="E190" s="311"/>
      <c r="F190" s="182">
        <v>0</v>
      </c>
      <c r="G190" s="181">
        <v>203.39999999999998</v>
      </c>
      <c r="H190" s="93">
        <f t="shared" si="4"/>
        <v>0</v>
      </c>
      <c r="I190" s="93">
        <f t="shared" si="5"/>
        <v>0</v>
      </c>
    </row>
    <row r="191" spans="2:9" x14ac:dyDescent="0.25">
      <c r="B191" s="183" t="s">
        <v>89</v>
      </c>
      <c r="C191" s="203"/>
      <c r="D191" s="310"/>
      <c r="E191" s="311"/>
      <c r="F191" s="182">
        <v>0</v>
      </c>
      <c r="G191" s="181">
        <v>22.599999999999998</v>
      </c>
      <c r="H191" s="93">
        <f t="shared" si="4"/>
        <v>0</v>
      </c>
      <c r="I191" s="93">
        <f t="shared" si="5"/>
        <v>0</v>
      </c>
    </row>
    <row r="192" spans="2:9" x14ac:dyDescent="0.25">
      <c r="B192" s="183" t="s">
        <v>278</v>
      </c>
      <c r="C192" s="203"/>
      <c r="D192" s="310"/>
      <c r="E192" s="311"/>
      <c r="F192" s="182">
        <v>0</v>
      </c>
      <c r="G192" s="181">
        <v>485.9</v>
      </c>
      <c r="H192" s="93">
        <f t="shared" si="4"/>
        <v>0</v>
      </c>
      <c r="I192" s="93">
        <f t="shared" si="5"/>
        <v>0</v>
      </c>
    </row>
    <row r="193" spans="2:9" x14ac:dyDescent="0.25">
      <c r="B193" s="183" t="s">
        <v>279</v>
      </c>
      <c r="C193" s="203"/>
      <c r="D193" s="317"/>
      <c r="E193" s="318"/>
      <c r="F193" s="182">
        <v>0</v>
      </c>
      <c r="G193" s="181">
        <v>22.599999999999998</v>
      </c>
      <c r="H193" s="93">
        <f t="shared" si="4"/>
        <v>0</v>
      </c>
      <c r="I193" s="93">
        <f t="shared" si="5"/>
        <v>0</v>
      </c>
    </row>
    <row r="194" spans="2:9" x14ac:dyDescent="0.25">
      <c r="B194" s="175" t="s">
        <v>52</v>
      </c>
      <c r="C194" s="176" t="s">
        <v>3</v>
      </c>
      <c r="D194" s="175" t="s">
        <v>4</v>
      </c>
      <c r="E194" s="176" t="s">
        <v>5</v>
      </c>
      <c r="F194" s="175" t="s">
        <v>6</v>
      </c>
      <c r="G194" s="176" t="s">
        <v>7</v>
      </c>
      <c r="H194" s="93">
        <f t="shared" si="4"/>
        <v>0</v>
      </c>
      <c r="I194" s="93">
        <f t="shared" si="5"/>
        <v>0</v>
      </c>
    </row>
    <row r="195" spans="2:9" x14ac:dyDescent="0.25">
      <c r="B195" s="183" t="s">
        <v>53</v>
      </c>
      <c r="C195" s="189" t="s">
        <v>14</v>
      </c>
      <c r="D195" s="308" t="s">
        <v>17</v>
      </c>
      <c r="E195" s="309"/>
      <c r="F195" s="219">
        <v>0</v>
      </c>
      <c r="G195" s="206">
        <v>1622.5</v>
      </c>
      <c r="H195" s="93">
        <f t="shared" si="4"/>
        <v>0</v>
      </c>
      <c r="I195" s="93">
        <f t="shared" si="5"/>
        <v>0</v>
      </c>
    </row>
    <row r="196" spans="2:9" x14ac:dyDescent="0.25">
      <c r="B196" s="183" t="s">
        <v>54</v>
      </c>
      <c r="C196" s="189" t="s">
        <v>14</v>
      </c>
      <c r="D196" s="310"/>
      <c r="E196" s="311"/>
      <c r="F196" s="219">
        <v>0</v>
      </c>
      <c r="G196" s="206">
        <v>6490</v>
      </c>
      <c r="H196" s="93">
        <f t="shared" ref="H196:H259" si="6">(IF(COUNT(D196)=0,0,F196)-IF(COUNT(F196)=0,0,F196))*A196*(-1)</f>
        <v>0</v>
      </c>
      <c r="I196" s="93">
        <f t="shared" ref="I196:I259" si="7">(IF(COUNT(E196)=0,0,G196)-IF(COUNT(G196)=0,0,G196))*A196*(-1)</f>
        <v>0</v>
      </c>
    </row>
    <row r="197" spans="2:9" x14ac:dyDescent="0.25">
      <c r="B197" s="183" t="s">
        <v>55</v>
      </c>
      <c r="C197" s="189" t="s">
        <v>14</v>
      </c>
      <c r="D197" s="310"/>
      <c r="E197" s="311"/>
      <c r="F197" s="219">
        <v>0</v>
      </c>
      <c r="G197" s="206">
        <v>1512.5000000000002</v>
      </c>
      <c r="H197" s="93">
        <f t="shared" si="6"/>
        <v>0</v>
      </c>
      <c r="I197" s="93">
        <f t="shared" si="7"/>
        <v>0</v>
      </c>
    </row>
    <row r="198" spans="2:9" x14ac:dyDescent="0.25">
      <c r="B198" s="183" t="s">
        <v>56</v>
      </c>
      <c r="C198" s="189" t="s">
        <v>14</v>
      </c>
      <c r="D198" s="310"/>
      <c r="E198" s="311"/>
      <c r="F198" s="219">
        <v>0</v>
      </c>
      <c r="G198" s="206">
        <v>1622.5</v>
      </c>
      <c r="H198" s="93">
        <f t="shared" si="6"/>
        <v>0</v>
      </c>
      <c r="I198" s="93">
        <f t="shared" si="7"/>
        <v>0</v>
      </c>
    </row>
    <row r="199" spans="2:9" x14ac:dyDescent="0.25">
      <c r="B199" s="183" t="s">
        <v>57</v>
      </c>
      <c r="C199" s="189" t="s">
        <v>14</v>
      </c>
      <c r="D199" s="310"/>
      <c r="E199" s="311"/>
      <c r="F199" s="219">
        <v>0</v>
      </c>
      <c r="G199" s="206">
        <v>1375</v>
      </c>
      <c r="H199" s="93">
        <f t="shared" si="6"/>
        <v>0</v>
      </c>
      <c r="I199" s="93">
        <f t="shared" si="7"/>
        <v>0</v>
      </c>
    </row>
    <row r="200" spans="2:9" x14ac:dyDescent="0.25">
      <c r="B200" s="183" t="s">
        <v>58</v>
      </c>
      <c r="C200" s="189" t="s">
        <v>14</v>
      </c>
      <c r="D200" s="310"/>
      <c r="E200" s="311"/>
      <c r="F200" s="219">
        <v>0</v>
      </c>
      <c r="G200" s="206">
        <v>1622.5</v>
      </c>
      <c r="H200" s="93">
        <f t="shared" si="6"/>
        <v>0</v>
      </c>
      <c r="I200" s="93">
        <f t="shared" si="7"/>
        <v>0</v>
      </c>
    </row>
    <row r="201" spans="2:9" x14ac:dyDescent="0.25">
      <c r="B201" s="183" t="s">
        <v>59</v>
      </c>
      <c r="C201" s="189" t="s">
        <v>14</v>
      </c>
      <c r="D201" s="310"/>
      <c r="E201" s="311"/>
      <c r="F201" s="219">
        <v>0</v>
      </c>
      <c r="G201" s="206">
        <v>1622.5</v>
      </c>
      <c r="H201" s="93">
        <f t="shared" si="6"/>
        <v>0</v>
      </c>
      <c r="I201" s="93">
        <f t="shared" si="7"/>
        <v>0</v>
      </c>
    </row>
    <row r="202" spans="2:9" x14ac:dyDescent="0.25">
      <c r="B202" s="183" t="s">
        <v>60</v>
      </c>
      <c r="C202" s="189"/>
      <c r="D202" s="310"/>
      <c r="E202" s="311"/>
      <c r="F202" s="219">
        <v>0</v>
      </c>
      <c r="G202" s="206">
        <v>1622.5</v>
      </c>
      <c r="H202" s="93">
        <f t="shared" si="6"/>
        <v>0</v>
      </c>
      <c r="I202" s="93">
        <f t="shared" si="7"/>
        <v>0</v>
      </c>
    </row>
    <row r="203" spans="2:9" x14ac:dyDescent="0.25">
      <c r="B203" s="183" t="s">
        <v>61</v>
      </c>
      <c r="C203" s="189"/>
      <c r="D203" s="310"/>
      <c r="E203" s="311"/>
      <c r="F203" s="219">
        <v>0</v>
      </c>
      <c r="G203" s="206">
        <v>1512.5000000000002</v>
      </c>
      <c r="H203" s="93">
        <f t="shared" si="6"/>
        <v>0</v>
      </c>
      <c r="I203" s="93">
        <f t="shared" si="7"/>
        <v>0</v>
      </c>
    </row>
    <row r="204" spans="2:9" x14ac:dyDescent="0.25">
      <c r="B204" s="183" t="s">
        <v>62</v>
      </c>
      <c r="C204" s="189"/>
      <c r="D204" s="310"/>
      <c r="E204" s="311"/>
      <c r="F204" s="219">
        <v>0</v>
      </c>
      <c r="G204" s="206">
        <v>1375</v>
      </c>
      <c r="H204" s="93">
        <f t="shared" si="6"/>
        <v>0</v>
      </c>
      <c r="I204" s="93">
        <f t="shared" si="7"/>
        <v>0</v>
      </c>
    </row>
    <row r="205" spans="2:9" x14ac:dyDescent="0.25">
      <c r="B205" s="183" t="s">
        <v>63</v>
      </c>
      <c r="C205" s="189" t="s">
        <v>14</v>
      </c>
      <c r="D205" s="310"/>
      <c r="E205" s="311"/>
      <c r="F205" s="219">
        <v>0</v>
      </c>
      <c r="G205" s="206">
        <v>1375</v>
      </c>
      <c r="H205" s="93">
        <f t="shared" si="6"/>
        <v>0</v>
      </c>
      <c r="I205" s="93">
        <f t="shared" si="7"/>
        <v>0</v>
      </c>
    </row>
    <row r="206" spans="2:9" x14ac:dyDescent="0.25">
      <c r="B206" s="190" t="s">
        <v>280</v>
      </c>
      <c r="C206" s="191"/>
      <c r="D206" s="310"/>
      <c r="E206" s="311"/>
      <c r="F206" s="219">
        <v>0</v>
      </c>
      <c r="G206" s="206">
        <v>1375</v>
      </c>
      <c r="H206" s="93">
        <f t="shared" si="6"/>
        <v>0</v>
      </c>
      <c r="I206" s="93">
        <f t="shared" si="7"/>
        <v>0</v>
      </c>
    </row>
    <row r="207" spans="2:9" x14ac:dyDescent="0.25">
      <c r="B207" s="190" t="s">
        <v>281</v>
      </c>
      <c r="C207" s="191"/>
      <c r="D207" s="310"/>
      <c r="E207" s="311"/>
      <c r="F207" s="219">
        <v>0</v>
      </c>
      <c r="G207" s="206">
        <v>6490</v>
      </c>
      <c r="H207" s="93">
        <f t="shared" si="6"/>
        <v>0</v>
      </c>
      <c r="I207" s="93">
        <f t="shared" si="7"/>
        <v>0</v>
      </c>
    </row>
    <row r="208" spans="2:9" ht="15.75" thickBot="1" x14ac:dyDescent="0.3">
      <c r="B208" s="192" t="s">
        <v>64</v>
      </c>
      <c r="C208" s="193" t="s">
        <v>14</v>
      </c>
      <c r="D208" s="312"/>
      <c r="E208" s="313"/>
      <c r="F208" s="220">
        <v>0</v>
      </c>
      <c r="G208" s="221">
        <v>1375</v>
      </c>
      <c r="H208" s="93">
        <f t="shared" si="6"/>
        <v>0</v>
      </c>
      <c r="I208" s="93">
        <f t="shared" si="7"/>
        <v>0</v>
      </c>
    </row>
    <row r="209" spans="2:9" ht="15.75" thickTop="1" x14ac:dyDescent="0.25">
      <c r="B209" s="196"/>
      <c r="C209" s="196"/>
      <c r="D209" s="210"/>
      <c r="E209" s="210"/>
      <c r="F209" s="210"/>
      <c r="G209" s="222"/>
      <c r="H209" s="93">
        <f t="shared" si="6"/>
        <v>0</v>
      </c>
      <c r="I209" s="93">
        <f t="shared" si="7"/>
        <v>0</v>
      </c>
    </row>
    <row r="210" spans="2:9" ht="15.75" thickBot="1" x14ac:dyDescent="0.3">
      <c r="B210" s="196"/>
      <c r="C210" s="196"/>
      <c r="D210" s="210"/>
      <c r="E210" s="210"/>
      <c r="F210" s="210"/>
      <c r="G210" s="210"/>
      <c r="H210" s="93">
        <f t="shared" si="6"/>
        <v>0</v>
      </c>
      <c r="I210" s="93">
        <f t="shared" si="7"/>
        <v>0</v>
      </c>
    </row>
    <row r="211" spans="2:9" ht="24" thickBot="1" x14ac:dyDescent="0.3">
      <c r="B211" s="356" t="s">
        <v>69</v>
      </c>
      <c r="C211" s="357"/>
      <c r="D211" s="357"/>
      <c r="E211" s="357"/>
      <c r="F211" s="357"/>
      <c r="G211" s="358"/>
      <c r="H211" s="93">
        <f t="shared" si="6"/>
        <v>0</v>
      </c>
      <c r="I211" s="93">
        <f t="shared" si="7"/>
        <v>0</v>
      </c>
    </row>
    <row r="212" spans="2:9" ht="24.75" thickTop="1" thickBot="1" x14ac:dyDescent="0.3">
      <c r="B212" s="223" t="s">
        <v>0</v>
      </c>
      <c r="C212" s="200"/>
      <c r="D212" s="201" t="s">
        <v>75</v>
      </c>
      <c r="E212" s="202"/>
      <c r="F212" s="201" t="s">
        <v>76</v>
      </c>
      <c r="G212" s="224"/>
      <c r="H212" s="93">
        <f t="shared" si="6"/>
        <v>0</v>
      </c>
      <c r="I212" s="93">
        <f t="shared" si="7"/>
        <v>0</v>
      </c>
    </row>
    <row r="213" spans="2:9" ht="16.5" thickTop="1" thickBot="1" x14ac:dyDescent="0.3">
      <c r="B213" s="225" t="s">
        <v>2</v>
      </c>
      <c r="C213" s="169" t="s">
        <v>3</v>
      </c>
      <c r="D213" s="168" t="s">
        <v>4</v>
      </c>
      <c r="E213" s="169" t="s">
        <v>5</v>
      </c>
      <c r="F213" s="168" t="s">
        <v>6</v>
      </c>
      <c r="G213" s="226" t="s">
        <v>7</v>
      </c>
      <c r="H213" s="93">
        <f t="shared" si="6"/>
        <v>0</v>
      </c>
      <c r="I213" s="93">
        <f t="shared" si="7"/>
        <v>0</v>
      </c>
    </row>
    <row r="214" spans="2:9" ht="15.75" thickTop="1" x14ac:dyDescent="0.25">
      <c r="B214" s="227" t="s">
        <v>70</v>
      </c>
      <c r="C214" s="171">
        <v>15</v>
      </c>
      <c r="D214" s="172">
        <v>1603.47</v>
      </c>
      <c r="E214" s="173">
        <v>240.5205</v>
      </c>
      <c r="F214" s="174">
        <v>561.21449999999993</v>
      </c>
      <c r="G214" s="228">
        <v>400.86750000000001</v>
      </c>
      <c r="H214" s="93">
        <f t="shared" si="6"/>
        <v>0</v>
      </c>
      <c r="I214" s="93">
        <f t="shared" si="7"/>
        <v>0</v>
      </c>
    </row>
    <row r="215" spans="2:9" x14ac:dyDescent="0.25">
      <c r="B215" s="229" t="s">
        <v>78</v>
      </c>
      <c r="C215" s="176" t="s">
        <v>3</v>
      </c>
      <c r="D215" s="177" t="s">
        <v>19</v>
      </c>
      <c r="E215" s="176" t="s">
        <v>5</v>
      </c>
      <c r="F215" s="175" t="s">
        <v>6</v>
      </c>
      <c r="G215" s="230" t="s">
        <v>7</v>
      </c>
      <c r="H215" s="93">
        <f t="shared" si="6"/>
        <v>0</v>
      </c>
      <c r="I215" s="93">
        <f t="shared" si="7"/>
        <v>0</v>
      </c>
    </row>
    <row r="216" spans="2:9" x14ac:dyDescent="0.25">
      <c r="B216" s="231" t="s">
        <v>71</v>
      </c>
      <c r="C216" s="179" t="s">
        <v>14</v>
      </c>
      <c r="D216" s="180">
        <v>609.06999999999994</v>
      </c>
      <c r="E216" s="180">
        <v>91.360499999999988</v>
      </c>
      <c r="F216" s="182">
        <v>213.17449999999997</v>
      </c>
      <c r="G216" s="232">
        <v>152.26749999999998</v>
      </c>
      <c r="H216" s="93">
        <f t="shared" si="6"/>
        <v>0</v>
      </c>
      <c r="I216" s="93">
        <f t="shared" si="7"/>
        <v>0</v>
      </c>
    </row>
    <row r="217" spans="2:9" x14ac:dyDescent="0.25">
      <c r="B217" s="231" t="s">
        <v>72</v>
      </c>
      <c r="C217" s="179" t="s">
        <v>14</v>
      </c>
      <c r="D217" s="180">
        <v>1077.681</v>
      </c>
      <c r="E217" s="180">
        <v>161.65215000000001</v>
      </c>
      <c r="F217" s="182">
        <v>377.18835000000001</v>
      </c>
      <c r="G217" s="232">
        <v>269.42025000000001</v>
      </c>
      <c r="H217" s="93">
        <f t="shared" si="6"/>
        <v>0</v>
      </c>
      <c r="I217" s="93">
        <f t="shared" si="7"/>
        <v>0</v>
      </c>
    </row>
    <row r="218" spans="2:9" x14ac:dyDescent="0.25">
      <c r="B218" s="231" t="s">
        <v>73</v>
      </c>
      <c r="C218" s="179" t="s">
        <v>14</v>
      </c>
      <c r="D218" s="180">
        <v>1859.528</v>
      </c>
      <c r="E218" s="180">
        <v>278.92919999999998</v>
      </c>
      <c r="F218" s="182">
        <v>650.83479999999997</v>
      </c>
      <c r="G218" s="232">
        <v>464.88200000000001</v>
      </c>
      <c r="H218" s="93">
        <f t="shared" si="6"/>
        <v>0</v>
      </c>
      <c r="I218" s="93">
        <f t="shared" si="7"/>
        <v>0</v>
      </c>
    </row>
    <row r="219" spans="2:9" x14ac:dyDescent="0.25">
      <c r="B219" s="229" t="s">
        <v>10</v>
      </c>
      <c r="C219" s="176" t="s">
        <v>3</v>
      </c>
      <c r="D219" s="233" t="s">
        <v>4</v>
      </c>
      <c r="E219" s="234" t="s">
        <v>5</v>
      </c>
      <c r="F219" s="175" t="s">
        <v>6</v>
      </c>
      <c r="G219" s="230" t="s">
        <v>7</v>
      </c>
      <c r="H219" s="93">
        <f t="shared" si="6"/>
        <v>0</v>
      </c>
      <c r="I219" s="93">
        <f t="shared" si="7"/>
        <v>0</v>
      </c>
    </row>
    <row r="220" spans="2:9" x14ac:dyDescent="0.25">
      <c r="B220" s="235" t="s">
        <v>48</v>
      </c>
      <c r="C220" s="203">
        <v>2</v>
      </c>
      <c r="D220" s="308" t="s">
        <v>47</v>
      </c>
      <c r="E220" s="309"/>
      <c r="F220" s="182">
        <v>1073.5</v>
      </c>
      <c r="G220" s="232">
        <v>768.4</v>
      </c>
      <c r="H220" s="93">
        <f t="shared" si="6"/>
        <v>0</v>
      </c>
      <c r="I220" s="93">
        <f t="shared" si="7"/>
        <v>0</v>
      </c>
    </row>
    <row r="221" spans="2:9" x14ac:dyDescent="0.25">
      <c r="B221" s="236" t="s">
        <v>83</v>
      </c>
      <c r="C221" s="203" t="s">
        <v>14</v>
      </c>
      <c r="D221" s="310"/>
      <c r="E221" s="311"/>
      <c r="F221" s="182">
        <v>0</v>
      </c>
      <c r="G221" s="232">
        <v>0</v>
      </c>
      <c r="H221" s="93">
        <f t="shared" si="6"/>
        <v>0</v>
      </c>
      <c r="I221" s="93">
        <f t="shared" si="7"/>
        <v>0</v>
      </c>
    </row>
    <row r="222" spans="2:9" x14ac:dyDescent="0.25">
      <c r="B222" s="235" t="s">
        <v>13</v>
      </c>
      <c r="C222" s="203">
        <v>1</v>
      </c>
      <c r="D222" s="310"/>
      <c r="E222" s="311"/>
      <c r="F222" s="182">
        <v>0</v>
      </c>
      <c r="G222" s="232">
        <v>0</v>
      </c>
      <c r="H222" s="93">
        <f t="shared" si="6"/>
        <v>0</v>
      </c>
      <c r="I222" s="93">
        <f t="shared" si="7"/>
        <v>0</v>
      </c>
    </row>
    <row r="223" spans="2:9" x14ac:dyDescent="0.25">
      <c r="B223" s="236" t="s">
        <v>84</v>
      </c>
      <c r="C223" s="203" t="s">
        <v>14</v>
      </c>
      <c r="D223" s="310"/>
      <c r="E223" s="311"/>
      <c r="F223" s="182">
        <v>0</v>
      </c>
      <c r="G223" s="232">
        <v>0</v>
      </c>
      <c r="H223" s="93">
        <f t="shared" si="6"/>
        <v>0</v>
      </c>
      <c r="I223" s="93">
        <f t="shared" si="7"/>
        <v>0</v>
      </c>
    </row>
    <row r="224" spans="2:9" x14ac:dyDescent="0.25">
      <c r="B224" s="235" t="s">
        <v>49</v>
      </c>
      <c r="C224" s="203">
        <v>1</v>
      </c>
      <c r="D224" s="310"/>
      <c r="E224" s="311"/>
      <c r="F224" s="182">
        <v>1977.4999999999998</v>
      </c>
      <c r="G224" s="232">
        <v>1412.4999999999998</v>
      </c>
      <c r="H224" s="93">
        <f t="shared" si="6"/>
        <v>0</v>
      </c>
      <c r="I224" s="93">
        <f t="shared" si="7"/>
        <v>0</v>
      </c>
    </row>
    <row r="225" spans="2:9" x14ac:dyDescent="0.25">
      <c r="B225" s="236" t="s">
        <v>85</v>
      </c>
      <c r="C225" s="203" t="s">
        <v>14</v>
      </c>
      <c r="D225" s="310"/>
      <c r="E225" s="311"/>
      <c r="F225" s="182">
        <v>0</v>
      </c>
      <c r="G225" s="232">
        <v>0</v>
      </c>
      <c r="H225" s="93">
        <f t="shared" si="6"/>
        <v>0</v>
      </c>
      <c r="I225" s="93">
        <f t="shared" si="7"/>
        <v>0</v>
      </c>
    </row>
    <row r="226" spans="2:9" x14ac:dyDescent="0.25">
      <c r="B226" s="237" t="s">
        <v>74</v>
      </c>
      <c r="C226" s="203">
        <v>1</v>
      </c>
      <c r="D226" s="310"/>
      <c r="E226" s="311"/>
      <c r="F226" s="182">
        <v>282.5</v>
      </c>
      <c r="G226" s="232">
        <v>203.39999999999998</v>
      </c>
      <c r="H226" s="93">
        <f t="shared" si="6"/>
        <v>0</v>
      </c>
      <c r="I226" s="93">
        <f t="shared" si="7"/>
        <v>0</v>
      </c>
    </row>
    <row r="227" spans="2:9" x14ac:dyDescent="0.25">
      <c r="B227" s="236" t="s">
        <v>97</v>
      </c>
      <c r="C227" s="238" t="s">
        <v>14</v>
      </c>
      <c r="D227" s="310"/>
      <c r="E227" s="311"/>
      <c r="F227" s="182">
        <v>0</v>
      </c>
      <c r="G227" s="232">
        <v>0</v>
      </c>
      <c r="H227" s="93">
        <f t="shared" si="6"/>
        <v>0</v>
      </c>
      <c r="I227" s="93">
        <f t="shared" si="7"/>
        <v>0</v>
      </c>
    </row>
    <row r="228" spans="2:9" x14ac:dyDescent="0.25">
      <c r="B228" s="236" t="s">
        <v>16</v>
      </c>
      <c r="C228" s="203">
        <v>1</v>
      </c>
      <c r="D228" s="310"/>
      <c r="E228" s="311"/>
      <c r="F228" s="182">
        <v>282.5</v>
      </c>
      <c r="G228" s="232">
        <v>203.39999999999998</v>
      </c>
      <c r="H228" s="93">
        <f t="shared" si="6"/>
        <v>0</v>
      </c>
      <c r="I228" s="93">
        <f t="shared" si="7"/>
        <v>0</v>
      </c>
    </row>
    <row r="229" spans="2:9" x14ac:dyDescent="0.25">
      <c r="B229" s="236" t="s">
        <v>88</v>
      </c>
      <c r="C229" s="238" t="s">
        <v>14</v>
      </c>
      <c r="D229" s="310"/>
      <c r="E229" s="311"/>
      <c r="F229" s="182">
        <v>0</v>
      </c>
      <c r="G229" s="232">
        <v>0</v>
      </c>
      <c r="H229" s="93">
        <f t="shared" si="6"/>
        <v>0</v>
      </c>
      <c r="I229" s="93">
        <f t="shared" si="7"/>
        <v>0</v>
      </c>
    </row>
    <row r="230" spans="2:9" x14ac:dyDescent="0.25">
      <c r="B230" s="236" t="s">
        <v>98</v>
      </c>
      <c r="C230" s="203">
        <v>1</v>
      </c>
      <c r="D230" s="310"/>
      <c r="E230" s="311"/>
      <c r="F230" s="182">
        <v>282.5</v>
      </c>
      <c r="G230" s="232">
        <v>203.39999999999998</v>
      </c>
      <c r="H230" s="93">
        <f t="shared" si="6"/>
        <v>0</v>
      </c>
      <c r="I230" s="93">
        <f t="shared" si="7"/>
        <v>0</v>
      </c>
    </row>
    <row r="231" spans="2:9" ht="15.75" thickBot="1" x14ac:dyDescent="0.3">
      <c r="B231" s="239" t="s">
        <v>89</v>
      </c>
      <c r="C231" s="240" t="s">
        <v>14</v>
      </c>
      <c r="D231" s="359"/>
      <c r="E231" s="360"/>
      <c r="F231" s="241">
        <v>0</v>
      </c>
      <c r="G231" s="242">
        <v>0</v>
      </c>
      <c r="H231" s="93">
        <f t="shared" si="6"/>
        <v>0</v>
      </c>
      <c r="I231" s="93">
        <f t="shared" si="7"/>
        <v>0</v>
      </c>
    </row>
    <row r="232" spans="2:9" x14ac:dyDescent="0.25">
      <c r="B232" s="243"/>
      <c r="C232" s="243"/>
      <c r="D232" s="244"/>
      <c r="E232" s="244"/>
      <c r="F232" s="243"/>
      <c r="G232" s="243"/>
      <c r="H232" s="93">
        <f t="shared" si="6"/>
        <v>0</v>
      </c>
      <c r="I232" s="93">
        <f t="shared" si="7"/>
        <v>0</v>
      </c>
    </row>
    <row r="233" spans="2:9" ht="15.75" thickBot="1" x14ac:dyDescent="0.3">
      <c r="B233" s="244"/>
      <c r="C233" s="244"/>
      <c r="D233" s="244"/>
      <c r="E233" s="244"/>
      <c r="F233" s="244"/>
      <c r="G233" s="244"/>
      <c r="H233" s="93">
        <f t="shared" si="6"/>
        <v>0</v>
      </c>
      <c r="I233" s="93">
        <f t="shared" si="7"/>
        <v>0</v>
      </c>
    </row>
    <row r="234" spans="2:9" s="264" customFormat="1" ht="17.25" thickTop="1" thickBot="1" x14ac:dyDescent="0.3">
      <c r="B234" s="305" t="s">
        <v>99</v>
      </c>
      <c r="C234" s="306"/>
      <c r="D234" s="306"/>
      <c r="E234" s="306"/>
      <c r="F234" s="306"/>
      <c r="G234" s="307"/>
      <c r="H234" s="263">
        <f t="shared" si="6"/>
        <v>0</v>
      </c>
      <c r="I234" s="263">
        <f t="shared" si="7"/>
        <v>0</v>
      </c>
    </row>
    <row r="235" spans="2:9" ht="24.75" thickTop="1" thickBot="1" x14ac:dyDescent="0.3">
      <c r="B235" s="199" t="s">
        <v>0</v>
      </c>
      <c r="C235" s="200"/>
      <c r="D235" s="201" t="s">
        <v>75</v>
      </c>
      <c r="E235" s="202"/>
      <c r="F235" s="201" t="s">
        <v>76</v>
      </c>
      <c r="G235" s="202"/>
      <c r="H235" s="93">
        <f t="shared" si="6"/>
        <v>0</v>
      </c>
      <c r="I235" s="93">
        <f t="shared" si="7"/>
        <v>0</v>
      </c>
    </row>
    <row r="236" spans="2:9" ht="16.5" thickTop="1" thickBot="1" x14ac:dyDescent="0.3">
      <c r="B236" s="168" t="s">
        <v>2</v>
      </c>
      <c r="C236" s="169" t="s">
        <v>3</v>
      </c>
      <c r="D236" s="168" t="s">
        <v>4</v>
      </c>
      <c r="E236" s="169" t="s">
        <v>5</v>
      </c>
      <c r="F236" s="168" t="s">
        <v>6</v>
      </c>
      <c r="G236" s="169" t="s">
        <v>7</v>
      </c>
      <c r="H236" s="93">
        <f t="shared" si="6"/>
        <v>0</v>
      </c>
      <c r="I236" s="93">
        <f t="shared" si="7"/>
        <v>0</v>
      </c>
    </row>
    <row r="237" spans="2:9" ht="15.75" thickTop="1" x14ac:dyDescent="0.25">
      <c r="B237" s="170" t="s">
        <v>70</v>
      </c>
      <c r="C237" s="171">
        <v>9</v>
      </c>
      <c r="D237" s="174">
        <v>962.08199999999999</v>
      </c>
      <c r="E237" s="173">
        <v>240.5205</v>
      </c>
      <c r="F237" s="174">
        <v>320.69400000000002</v>
      </c>
      <c r="G237" s="173">
        <v>400.86750000000001</v>
      </c>
      <c r="H237" s="93">
        <f t="shared" si="6"/>
        <v>0</v>
      </c>
      <c r="I237" s="93">
        <f t="shared" si="7"/>
        <v>0</v>
      </c>
    </row>
    <row r="238" spans="2:9" x14ac:dyDescent="0.25">
      <c r="B238" s="175" t="s">
        <v>78</v>
      </c>
      <c r="C238" s="176" t="s">
        <v>3</v>
      </c>
      <c r="D238" s="177" t="s">
        <v>4</v>
      </c>
      <c r="E238" s="176" t="s">
        <v>5</v>
      </c>
      <c r="F238" s="175" t="s">
        <v>6</v>
      </c>
      <c r="G238" s="176" t="s">
        <v>7</v>
      </c>
      <c r="H238" s="93">
        <f t="shared" si="6"/>
        <v>0</v>
      </c>
      <c r="I238" s="93">
        <f t="shared" si="7"/>
        <v>0</v>
      </c>
    </row>
    <row r="239" spans="2:9" x14ac:dyDescent="0.25">
      <c r="B239" s="178" t="s">
        <v>71</v>
      </c>
      <c r="C239" s="179" t="s">
        <v>14</v>
      </c>
      <c r="D239" s="182">
        <v>365.44199999999995</v>
      </c>
      <c r="E239" s="181">
        <v>91.360499999999988</v>
      </c>
      <c r="F239" s="182">
        <v>121.81399999999999</v>
      </c>
      <c r="G239" s="181">
        <v>152.26749999999998</v>
      </c>
      <c r="H239" s="93">
        <f t="shared" si="6"/>
        <v>0</v>
      </c>
      <c r="I239" s="93">
        <f t="shared" si="7"/>
        <v>0</v>
      </c>
    </row>
    <row r="240" spans="2:9" x14ac:dyDescent="0.25">
      <c r="B240" s="178" t="s">
        <v>72</v>
      </c>
      <c r="C240" s="179" t="s">
        <v>14</v>
      </c>
      <c r="D240" s="182">
        <v>646.60860000000002</v>
      </c>
      <c r="E240" s="181">
        <v>161.65215000000001</v>
      </c>
      <c r="F240" s="182">
        <v>215.53620000000001</v>
      </c>
      <c r="G240" s="181">
        <v>269.42025000000001</v>
      </c>
      <c r="H240" s="93">
        <f t="shared" si="6"/>
        <v>0</v>
      </c>
      <c r="I240" s="93">
        <f t="shared" si="7"/>
        <v>0</v>
      </c>
    </row>
    <row r="241" spans="2:9" x14ac:dyDescent="0.25">
      <c r="B241" s="178" t="s">
        <v>73</v>
      </c>
      <c r="C241" s="179" t="s">
        <v>14</v>
      </c>
      <c r="D241" s="182">
        <v>1115.7167999999999</v>
      </c>
      <c r="E241" s="181">
        <v>278.92919999999998</v>
      </c>
      <c r="F241" s="182">
        <v>371.90560000000005</v>
      </c>
      <c r="G241" s="181">
        <v>464.88200000000001</v>
      </c>
      <c r="H241" s="93">
        <f t="shared" si="6"/>
        <v>0</v>
      </c>
      <c r="I241" s="93">
        <f t="shared" si="7"/>
        <v>0</v>
      </c>
    </row>
    <row r="242" spans="2:9" ht="15.75" thickBot="1" x14ac:dyDescent="0.3">
      <c r="B242" s="175" t="s">
        <v>10</v>
      </c>
      <c r="C242" s="176" t="s">
        <v>3</v>
      </c>
      <c r="D242" s="233" t="s">
        <v>4</v>
      </c>
      <c r="E242" s="234" t="s">
        <v>5</v>
      </c>
      <c r="F242" s="245" t="s">
        <v>6</v>
      </c>
      <c r="G242" s="176" t="s">
        <v>7</v>
      </c>
      <c r="H242" s="93">
        <f t="shared" si="6"/>
        <v>0</v>
      </c>
      <c r="I242" s="93">
        <f t="shared" si="7"/>
        <v>0</v>
      </c>
    </row>
    <row r="243" spans="2:9" x14ac:dyDescent="0.25">
      <c r="B243" s="246" t="s">
        <v>48</v>
      </c>
      <c r="C243" s="247" t="s">
        <v>14</v>
      </c>
      <c r="D243" s="290" t="s">
        <v>47</v>
      </c>
      <c r="E243" s="291"/>
      <c r="F243" s="248">
        <v>0</v>
      </c>
      <c r="G243" s="181">
        <v>768.4</v>
      </c>
      <c r="H243" s="93">
        <f t="shared" si="6"/>
        <v>0</v>
      </c>
      <c r="I243" s="93">
        <f t="shared" si="7"/>
        <v>0</v>
      </c>
    </row>
    <row r="244" spans="2:9" x14ac:dyDescent="0.25">
      <c r="B244" s="246" t="s">
        <v>13</v>
      </c>
      <c r="C244" s="247" t="s">
        <v>14</v>
      </c>
      <c r="D244" s="292"/>
      <c r="E244" s="293"/>
      <c r="F244" s="180">
        <v>0</v>
      </c>
      <c r="G244" s="181">
        <v>0</v>
      </c>
      <c r="H244" s="93">
        <f t="shared" si="6"/>
        <v>0</v>
      </c>
      <c r="I244" s="93">
        <f t="shared" si="7"/>
        <v>0</v>
      </c>
    </row>
    <row r="245" spans="2:9" x14ac:dyDescent="0.25">
      <c r="B245" s="246" t="s">
        <v>49</v>
      </c>
      <c r="C245" s="247" t="s">
        <v>14</v>
      </c>
      <c r="D245" s="292"/>
      <c r="E245" s="293"/>
      <c r="F245" s="180">
        <v>0</v>
      </c>
      <c r="G245" s="181">
        <v>1412.4999999999998</v>
      </c>
      <c r="H245" s="93">
        <f t="shared" si="6"/>
        <v>0</v>
      </c>
      <c r="I245" s="93">
        <f t="shared" si="7"/>
        <v>0</v>
      </c>
    </row>
    <row r="246" spans="2:9" ht="15.75" thickBot="1" x14ac:dyDescent="0.3">
      <c r="B246" s="192" t="s">
        <v>74</v>
      </c>
      <c r="C246" s="207" t="s">
        <v>14</v>
      </c>
      <c r="D246" s="294"/>
      <c r="E246" s="295"/>
      <c r="F246" s="249">
        <v>0</v>
      </c>
      <c r="G246" s="209">
        <v>203.39999999999998</v>
      </c>
      <c r="H246" s="93">
        <f t="shared" si="6"/>
        <v>0</v>
      </c>
      <c r="I246" s="93">
        <f t="shared" si="7"/>
        <v>0</v>
      </c>
    </row>
    <row r="247" spans="2:9" ht="15.75" thickTop="1" x14ac:dyDescent="0.25">
      <c r="B247" s="250"/>
      <c r="C247" s="244"/>
      <c r="D247" s="244"/>
      <c r="E247" s="244"/>
      <c r="F247" s="250"/>
      <c r="G247" s="244"/>
      <c r="H247" s="93">
        <f t="shared" si="6"/>
        <v>0</v>
      </c>
      <c r="I247" s="93">
        <f t="shared" si="7"/>
        <v>0</v>
      </c>
    </row>
    <row r="248" spans="2:9" ht="15.75" thickBot="1" x14ac:dyDescent="0.3">
      <c r="B248" s="244"/>
      <c r="C248" s="244"/>
      <c r="D248" s="244"/>
      <c r="E248" s="244"/>
      <c r="F248" s="244"/>
      <c r="G248" s="244"/>
      <c r="H248" s="93">
        <f t="shared" si="6"/>
        <v>0</v>
      </c>
      <c r="I248" s="93">
        <f t="shared" si="7"/>
        <v>0</v>
      </c>
    </row>
    <row r="249" spans="2:9" ht="17.25" thickTop="1" thickBot="1" x14ac:dyDescent="0.3">
      <c r="B249" s="296" t="s">
        <v>100</v>
      </c>
      <c r="C249" s="297"/>
      <c r="D249" s="297"/>
      <c r="E249" s="297"/>
      <c r="F249" s="297"/>
      <c r="G249" s="298"/>
      <c r="H249" s="93">
        <f t="shared" si="6"/>
        <v>0</v>
      </c>
      <c r="I249" s="93">
        <f t="shared" si="7"/>
        <v>0</v>
      </c>
    </row>
    <row r="250" spans="2:9" ht="24" thickBot="1" x14ac:dyDescent="0.3">
      <c r="B250" s="251" t="s">
        <v>0</v>
      </c>
      <c r="C250" s="252"/>
      <c r="D250" s="253" t="s">
        <v>75</v>
      </c>
      <c r="E250" s="254"/>
      <c r="F250" s="253" t="s">
        <v>76</v>
      </c>
      <c r="G250" s="255"/>
      <c r="H250" s="93">
        <f t="shared" si="6"/>
        <v>0</v>
      </c>
      <c r="I250" s="93">
        <f t="shared" si="7"/>
        <v>0</v>
      </c>
    </row>
    <row r="251" spans="2:9" ht="16.5" thickTop="1" thickBot="1" x14ac:dyDescent="0.3">
      <c r="B251" s="225" t="s">
        <v>2</v>
      </c>
      <c r="C251" s="169" t="s">
        <v>3</v>
      </c>
      <c r="D251" s="168" t="s">
        <v>4</v>
      </c>
      <c r="E251" s="169" t="s">
        <v>5</v>
      </c>
      <c r="F251" s="168" t="s">
        <v>6</v>
      </c>
      <c r="G251" s="226" t="s">
        <v>7</v>
      </c>
      <c r="H251" s="93">
        <f t="shared" si="6"/>
        <v>0</v>
      </c>
      <c r="I251" s="93">
        <f t="shared" si="7"/>
        <v>0</v>
      </c>
    </row>
    <row r="252" spans="2:9" ht="15.75" thickTop="1" x14ac:dyDescent="0.25">
      <c r="B252" s="227" t="s">
        <v>70</v>
      </c>
      <c r="C252" s="171" t="s">
        <v>14</v>
      </c>
      <c r="D252" s="299" t="s">
        <v>17</v>
      </c>
      <c r="E252" s="300"/>
      <c r="F252" s="172">
        <v>160.34700000000001</v>
      </c>
      <c r="G252" s="228">
        <v>400.86750000000001</v>
      </c>
      <c r="H252" s="93">
        <f t="shared" si="6"/>
        <v>0</v>
      </c>
      <c r="I252" s="93">
        <f t="shared" si="7"/>
        <v>0</v>
      </c>
    </row>
    <row r="253" spans="2:9" x14ac:dyDescent="0.25">
      <c r="B253" s="229" t="s">
        <v>78</v>
      </c>
      <c r="C253" s="176" t="s">
        <v>3</v>
      </c>
      <c r="D253" s="301"/>
      <c r="E253" s="302"/>
      <c r="F253" s="177" t="s">
        <v>6</v>
      </c>
      <c r="G253" s="230" t="s">
        <v>7</v>
      </c>
      <c r="H253" s="93">
        <f t="shared" si="6"/>
        <v>0</v>
      </c>
      <c r="I253" s="93">
        <f t="shared" si="7"/>
        <v>0</v>
      </c>
    </row>
    <row r="254" spans="2:9" x14ac:dyDescent="0.25">
      <c r="B254" s="231" t="s">
        <v>71</v>
      </c>
      <c r="C254" s="179" t="s">
        <v>14</v>
      </c>
      <c r="D254" s="301"/>
      <c r="E254" s="302"/>
      <c r="F254" s="180">
        <v>60.906999999999996</v>
      </c>
      <c r="G254" s="232">
        <v>152.26749999999998</v>
      </c>
      <c r="H254" s="93">
        <f t="shared" si="6"/>
        <v>0</v>
      </c>
      <c r="I254" s="93">
        <f t="shared" si="7"/>
        <v>0</v>
      </c>
    </row>
    <row r="255" spans="2:9" x14ac:dyDescent="0.25">
      <c r="B255" s="231" t="s">
        <v>72</v>
      </c>
      <c r="C255" s="179" t="s">
        <v>14</v>
      </c>
      <c r="D255" s="301"/>
      <c r="E255" s="302"/>
      <c r="F255" s="180">
        <v>107.7681</v>
      </c>
      <c r="G255" s="232">
        <v>269.42025000000001</v>
      </c>
      <c r="H255" s="93">
        <f t="shared" si="6"/>
        <v>0</v>
      </c>
      <c r="I255" s="93">
        <f t="shared" si="7"/>
        <v>0</v>
      </c>
    </row>
    <row r="256" spans="2:9" x14ac:dyDescent="0.25">
      <c r="B256" s="231" t="s">
        <v>73</v>
      </c>
      <c r="C256" s="179" t="s">
        <v>14</v>
      </c>
      <c r="D256" s="301"/>
      <c r="E256" s="302"/>
      <c r="F256" s="180">
        <v>185.95280000000002</v>
      </c>
      <c r="G256" s="232">
        <v>464.88200000000001</v>
      </c>
      <c r="H256" s="93">
        <f t="shared" si="6"/>
        <v>0</v>
      </c>
      <c r="I256" s="93">
        <f t="shared" si="7"/>
        <v>0</v>
      </c>
    </row>
    <row r="257" spans="2:9" x14ac:dyDescent="0.25">
      <c r="B257" s="229" t="s">
        <v>10</v>
      </c>
      <c r="C257" s="176" t="s">
        <v>3</v>
      </c>
      <c r="D257" s="301"/>
      <c r="E257" s="302"/>
      <c r="F257" s="256" t="s">
        <v>6</v>
      </c>
      <c r="G257" s="257" t="s">
        <v>7</v>
      </c>
      <c r="H257" s="93">
        <f t="shared" si="6"/>
        <v>0</v>
      </c>
      <c r="I257" s="93">
        <f t="shared" si="7"/>
        <v>0</v>
      </c>
    </row>
    <row r="258" spans="2:9" x14ac:dyDescent="0.25">
      <c r="B258" s="235" t="s">
        <v>48</v>
      </c>
      <c r="C258" s="203" t="s">
        <v>14</v>
      </c>
      <c r="D258" s="301"/>
      <c r="E258" s="302"/>
      <c r="F258" s="258">
        <v>0</v>
      </c>
      <c r="G258" s="259">
        <v>768.4</v>
      </c>
      <c r="H258" s="93">
        <f t="shared" si="6"/>
        <v>0</v>
      </c>
      <c r="I258" s="93">
        <f t="shared" si="7"/>
        <v>0</v>
      </c>
    </row>
    <row r="259" spans="2:9" x14ac:dyDescent="0.25">
      <c r="B259" s="236" t="s">
        <v>83</v>
      </c>
      <c r="C259" s="203" t="s">
        <v>14</v>
      </c>
      <c r="D259" s="301"/>
      <c r="E259" s="302"/>
      <c r="F259" s="180">
        <v>0</v>
      </c>
      <c r="G259" s="259">
        <v>0</v>
      </c>
      <c r="H259" s="93">
        <f t="shared" si="6"/>
        <v>0</v>
      </c>
      <c r="I259" s="93">
        <f t="shared" si="7"/>
        <v>0</v>
      </c>
    </row>
    <row r="260" spans="2:9" x14ac:dyDescent="0.25">
      <c r="B260" s="235" t="s">
        <v>13</v>
      </c>
      <c r="C260" s="203" t="s">
        <v>14</v>
      </c>
      <c r="D260" s="301"/>
      <c r="E260" s="302"/>
      <c r="F260" s="180">
        <v>0</v>
      </c>
      <c r="G260" s="259">
        <v>0</v>
      </c>
      <c r="H260" s="93">
        <f t="shared" ref="H260:H323" si="8">(IF(COUNT(D260)=0,0,F260)-IF(COUNT(F260)=0,0,F260))*A260*(-1)</f>
        <v>0</v>
      </c>
      <c r="I260" s="93">
        <f t="shared" ref="I260:I323" si="9">(IF(COUNT(E260)=0,0,G260)-IF(COUNT(G260)=0,0,G260))*A260*(-1)</f>
        <v>0</v>
      </c>
    </row>
    <row r="261" spans="2:9" x14ac:dyDescent="0.25">
      <c r="B261" s="236" t="s">
        <v>84</v>
      </c>
      <c r="C261" s="203" t="s">
        <v>14</v>
      </c>
      <c r="D261" s="301"/>
      <c r="E261" s="302"/>
      <c r="F261" s="180">
        <v>0</v>
      </c>
      <c r="G261" s="259">
        <v>0</v>
      </c>
      <c r="H261" s="93">
        <f t="shared" si="8"/>
        <v>0</v>
      </c>
      <c r="I261" s="93">
        <f t="shared" si="9"/>
        <v>0</v>
      </c>
    </row>
    <row r="262" spans="2:9" x14ac:dyDescent="0.25">
      <c r="B262" s="235" t="s">
        <v>49</v>
      </c>
      <c r="C262" s="203" t="s">
        <v>14</v>
      </c>
      <c r="D262" s="301"/>
      <c r="E262" s="302"/>
      <c r="F262" s="180">
        <v>0</v>
      </c>
      <c r="G262" s="232">
        <v>1412.4999999999998</v>
      </c>
      <c r="H262" s="93">
        <f t="shared" si="8"/>
        <v>0</v>
      </c>
      <c r="I262" s="93">
        <f t="shared" si="9"/>
        <v>0</v>
      </c>
    </row>
    <row r="263" spans="2:9" x14ac:dyDescent="0.25">
      <c r="B263" s="236" t="s">
        <v>85</v>
      </c>
      <c r="C263" s="238" t="s">
        <v>14</v>
      </c>
      <c r="D263" s="301"/>
      <c r="E263" s="302"/>
      <c r="F263" s="180">
        <v>0</v>
      </c>
      <c r="G263" s="259">
        <v>0</v>
      </c>
      <c r="H263" s="93">
        <f t="shared" si="8"/>
        <v>0</v>
      </c>
      <c r="I263" s="93">
        <f t="shared" si="9"/>
        <v>0</v>
      </c>
    </row>
    <row r="264" spans="2:9" x14ac:dyDescent="0.25">
      <c r="B264" s="237" t="s">
        <v>74</v>
      </c>
      <c r="C264" s="203" t="s">
        <v>14</v>
      </c>
      <c r="D264" s="301"/>
      <c r="E264" s="302"/>
      <c r="F264" s="180">
        <v>0</v>
      </c>
      <c r="G264" s="232">
        <v>203.39999999999998</v>
      </c>
      <c r="H264" s="93">
        <f t="shared" si="8"/>
        <v>0</v>
      </c>
      <c r="I264" s="93">
        <f t="shared" si="9"/>
        <v>0</v>
      </c>
    </row>
    <row r="265" spans="2:9" x14ac:dyDescent="0.25">
      <c r="B265" s="236" t="s">
        <v>97</v>
      </c>
      <c r="C265" s="238"/>
      <c r="D265" s="301"/>
      <c r="E265" s="302"/>
      <c r="F265" s="260">
        <v>0</v>
      </c>
      <c r="G265" s="261">
        <v>0</v>
      </c>
      <c r="H265" s="93">
        <f t="shared" si="8"/>
        <v>0</v>
      </c>
      <c r="I265" s="93">
        <f t="shared" si="9"/>
        <v>0</v>
      </c>
    </row>
    <row r="266" spans="2:9" x14ac:dyDescent="0.25">
      <c r="B266" s="236" t="s">
        <v>16</v>
      </c>
      <c r="C266" s="238"/>
      <c r="D266" s="301"/>
      <c r="E266" s="302"/>
      <c r="F266" s="260">
        <v>0</v>
      </c>
      <c r="G266" s="261">
        <v>203.39999999999998</v>
      </c>
      <c r="H266" s="93">
        <f t="shared" si="8"/>
        <v>0</v>
      </c>
      <c r="I266" s="93">
        <f t="shared" si="9"/>
        <v>0</v>
      </c>
    </row>
    <row r="267" spans="2:9" x14ac:dyDescent="0.25">
      <c r="B267" s="236" t="s">
        <v>88</v>
      </c>
      <c r="C267" s="238"/>
      <c r="D267" s="301"/>
      <c r="E267" s="302"/>
      <c r="F267" s="260">
        <v>0</v>
      </c>
      <c r="G267" s="261">
        <v>0</v>
      </c>
      <c r="H267" s="93">
        <f t="shared" si="8"/>
        <v>0</v>
      </c>
      <c r="I267" s="93">
        <f t="shared" si="9"/>
        <v>0</v>
      </c>
    </row>
    <row r="268" spans="2:9" x14ac:dyDescent="0.25">
      <c r="B268" s="236" t="s">
        <v>98</v>
      </c>
      <c r="C268" s="238"/>
      <c r="D268" s="301"/>
      <c r="E268" s="302"/>
      <c r="F268" s="260">
        <v>0</v>
      </c>
      <c r="G268" s="261">
        <v>203.39999999999998</v>
      </c>
      <c r="H268" s="93">
        <f t="shared" si="8"/>
        <v>0</v>
      </c>
      <c r="I268" s="93">
        <f t="shared" si="9"/>
        <v>0</v>
      </c>
    </row>
    <row r="269" spans="2:9" ht="15.75" thickBot="1" x14ac:dyDescent="0.3">
      <c r="B269" s="239" t="s">
        <v>89</v>
      </c>
      <c r="C269" s="240" t="s">
        <v>14</v>
      </c>
      <c r="D269" s="303"/>
      <c r="E269" s="304"/>
      <c r="F269" s="262">
        <v>0</v>
      </c>
      <c r="G269" s="242">
        <v>0</v>
      </c>
      <c r="H269" s="93">
        <f t="shared" si="8"/>
        <v>0</v>
      </c>
      <c r="I269" s="93">
        <f t="shared" si="9"/>
        <v>0</v>
      </c>
    </row>
    <row r="270" spans="2:9" x14ac:dyDescent="0.25">
      <c r="H270" s="93">
        <f t="shared" si="8"/>
        <v>0</v>
      </c>
      <c r="I270" s="93">
        <f t="shared" si="9"/>
        <v>0</v>
      </c>
    </row>
    <row r="271" spans="2:9" x14ac:dyDescent="0.25">
      <c r="H271" s="93">
        <f t="shared" si="8"/>
        <v>0</v>
      </c>
      <c r="I271" s="93">
        <f t="shared" si="9"/>
        <v>0</v>
      </c>
    </row>
    <row r="272" spans="2:9" x14ac:dyDescent="0.25">
      <c r="H272" s="93">
        <f t="shared" si="8"/>
        <v>0</v>
      </c>
      <c r="I272" s="93">
        <f t="shared" si="9"/>
        <v>0</v>
      </c>
    </row>
    <row r="273" spans="8:9" x14ac:dyDescent="0.25">
      <c r="H273" s="93">
        <f t="shared" si="8"/>
        <v>0</v>
      </c>
      <c r="I273" s="93">
        <f t="shared" si="9"/>
        <v>0</v>
      </c>
    </row>
    <row r="274" spans="8:9" x14ac:dyDescent="0.25">
      <c r="H274" s="93">
        <f t="shared" si="8"/>
        <v>0</v>
      </c>
      <c r="I274" s="93">
        <f t="shared" si="9"/>
        <v>0</v>
      </c>
    </row>
    <row r="275" spans="8:9" x14ac:dyDescent="0.25">
      <c r="H275" s="93">
        <f t="shared" si="8"/>
        <v>0</v>
      </c>
      <c r="I275" s="93">
        <f t="shared" si="9"/>
        <v>0</v>
      </c>
    </row>
    <row r="276" spans="8:9" x14ac:dyDescent="0.25">
      <c r="H276" s="93">
        <f t="shared" si="8"/>
        <v>0</v>
      </c>
      <c r="I276" s="93">
        <f t="shared" si="9"/>
        <v>0</v>
      </c>
    </row>
    <row r="277" spans="8:9" x14ac:dyDescent="0.25">
      <c r="H277" s="93">
        <f t="shared" si="8"/>
        <v>0</v>
      </c>
      <c r="I277" s="93">
        <f t="shared" si="9"/>
        <v>0</v>
      </c>
    </row>
    <row r="278" spans="8:9" x14ac:dyDescent="0.25">
      <c r="H278" s="93">
        <f t="shared" si="8"/>
        <v>0</v>
      </c>
      <c r="I278" s="93">
        <f t="shared" si="9"/>
        <v>0</v>
      </c>
    </row>
    <row r="279" spans="8:9" x14ac:dyDescent="0.25">
      <c r="H279" s="93">
        <f t="shared" si="8"/>
        <v>0</v>
      </c>
      <c r="I279" s="93">
        <f t="shared" si="9"/>
        <v>0</v>
      </c>
    </row>
    <row r="280" spans="8:9" x14ac:dyDescent="0.25">
      <c r="H280" s="93">
        <f t="shared" si="8"/>
        <v>0</v>
      </c>
      <c r="I280" s="93">
        <f t="shared" si="9"/>
        <v>0</v>
      </c>
    </row>
    <row r="281" spans="8:9" x14ac:dyDescent="0.25">
      <c r="H281" s="93">
        <f t="shared" si="8"/>
        <v>0</v>
      </c>
      <c r="I281" s="93">
        <f t="shared" si="9"/>
        <v>0</v>
      </c>
    </row>
    <row r="282" spans="8:9" x14ac:dyDescent="0.25">
      <c r="H282" s="93">
        <f t="shared" si="8"/>
        <v>0</v>
      </c>
      <c r="I282" s="93">
        <f t="shared" si="9"/>
        <v>0</v>
      </c>
    </row>
    <row r="283" spans="8:9" x14ac:dyDescent="0.25">
      <c r="H283" s="93">
        <f t="shared" si="8"/>
        <v>0</v>
      </c>
      <c r="I283" s="93">
        <f t="shared" si="9"/>
        <v>0</v>
      </c>
    </row>
    <row r="284" spans="8:9" x14ac:dyDescent="0.25">
      <c r="H284" s="93">
        <f t="shared" si="8"/>
        <v>0</v>
      </c>
      <c r="I284" s="93">
        <f t="shared" si="9"/>
        <v>0</v>
      </c>
    </row>
    <row r="285" spans="8:9" x14ac:dyDescent="0.25">
      <c r="H285" s="93">
        <f t="shared" si="8"/>
        <v>0</v>
      </c>
      <c r="I285" s="93">
        <f t="shared" si="9"/>
        <v>0</v>
      </c>
    </row>
    <row r="286" spans="8:9" x14ac:dyDescent="0.25">
      <c r="H286" s="93">
        <f t="shared" si="8"/>
        <v>0</v>
      </c>
      <c r="I286" s="93">
        <f t="shared" si="9"/>
        <v>0</v>
      </c>
    </row>
    <row r="287" spans="8:9" x14ac:dyDescent="0.25">
      <c r="H287" s="93">
        <f t="shared" si="8"/>
        <v>0</v>
      </c>
      <c r="I287" s="93">
        <f t="shared" si="9"/>
        <v>0</v>
      </c>
    </row>
    <row r="288" spans="8:9" x14ac:dyDescent="0.25">
      <c r="H288" s="93">
        <f t="shared" si="8"/>
        <v>0</v>
      </c>
      <c r="I288" s="93">
        <f t="shared" si="9"/>
        <v>0</v>
      </c>
    </row>
    <row r="289" spans="8:9" x14ac:dyDescent="0.25">
      <c r="H289" s="93">
        <f t="shared" si="8"/>
        <v>0</v>
      </c>
      <c r="I289" s="93">
        <f t="shared" si="9"/>
        <v>0</v>
      </c>
    </row>
    <row r="290" spans="8:9" x14ac:dyDescent="0.25">
      <c r="H290" s="93">
        <f t="shared" si="8"/>
        <v>0</v>
      </c>
      <c r="I290" s="93">
        <f t="shared" si="9"/>
        <v>0</v>
      </c>
    </row>
    <row r="291" spans="8:9" x14ac:dyDescent="0.25">
      <c r="H291" s="93">
        <f t="shared" si="8"/>
        <v>0</v>
      </c>
      <c r="I291" s="93">
        <f t="shared" si="9"/>
        <v>0</v>
      </c>
    </row>
    <row r="292" spans="8:9" x14ac:dyDescent="0.25">
      <c r="H292" s="93">
        <f t="shared" si="8"/>
        <v>0</v>
      </c>
      <c r="I292" s="93">
        <f t="shared" si="9"/>
        <v>0</v>
      </c>
    </row>
    <row r="293" spans="8:9" x14ac:dyDescent="0.25">
      <c r="H293" s="93">
        <f t="shared" si="8"/>
        <v>0</v>
      </c>
      <c r="I293" s="93">
        <f t="shared" si="9"/>
        <v>0</v>
      </c>
    </row>
    <row r="294" spans="8:9" x14ac:dyDescent="0.25">
      <c r="H294" s="93">
        <f t="shared" si="8"/>
        <v>0</v>
      </c>
      <c r="I294" s="93">
        <f t="shared" si="9"/>
        <v>0</v>
      </c>
    </row>
    <row r="295" spans="8:9" x14ac:dyDescent="0.25">
      <c r="H295" s="93">
        <f t="shared" si="8"/>
        <v>0</v>
      </c>
      <c r="I295" s="93">
        <f t="shared" si="9"/>
        <v>0</v>
      </c>
    </row>
    <row r="296" spans="8:9" x14ac:dyDescent="0.25">
      <c r="H296" s="93">
        <f t="shared" si="8"/>
        <v>0</v>
      </c>
      <c r="I296" s="93">
        <f t="shared" si="9"/>
        <v>0</v>
      </c>
    </row>
    <row r="297" spans="8:9" x14ac:dyDescent="0.25">
      <c r="H297" s="93">
        <f t="shared" si="8"/>
        <v>0</v>
      </c>
      <c r="I297" s="93">
        <f t="shared" si="9"/>
        <v>0</v>
      </c>
    </row>
    <row r="298" spans="8:9" x14ac:dyDescent="0.25">
      <c r="H298" s="93">
        <f t="shared" si="8"/>
        <v>0</v>
      </c>
      <c r="I298" s="93">
        <f t="shared" si="9"/>
        <v>0</v>
      </c>
    </row>
    <row r="299" spans="8:9" x14ac:dyDescent="0.25">
      <c r="H299" s="93">
        <f t="shared" si="8"/>
        <v>0</v>
      </c>
      <c r="I299" s="93">
        <f t="shared" si="9"/>
        <v>0</v>
      </c>
    </row>
    <row r="300" spans="8:9" x14ac:dyDescent="0.25">
      <c r="H300" s="93">
        <f t="shared" si="8"/>
        <v>0</v>
      </c>
      <c r="I300" s="93">
        <f t="shared" si="9"/>
        <v>0</v>
      </c>
    </row>
    <row r="301" spans="8:9" x14ac:dyDescent="0.25">
      <c r="H301" s="93">
        <f t="shared" si="8"/>
        <v>0</v>
      </c>
      <c r="I301" s="93">
        <f t="shared" si="9"/>
        <v>0</v>
      </c>
    </row>
    <row r="302" spans="8:9" x14ac:dyDescent="0.25">
      <c r="H302" s="93">
        <f t="shared" si="8"/>
        <v>0</v>
      </c>
      <c r="I302" s="93">
        <f t="shared" si="9"/>
        <v>0</v>
      </c>
    </row>
    <row r="303" spans="8:9" x14ac:dyDescent="0.25">
      <c r="H303" s="93">
        <f t="shared" si="8"/>
        <v>0</v>
      </c>
      <c r="I303" s="93">
        <f t="shared" si="9"/>
        <v>0</v>
      </c>
    </row>
    <row r="304" spans="8:9" x14ac:dyDescent="0.25">
      <c r="H304" s="93">
        <f t="shared" si="8"/>
        <v>0</v>
      </c>
      <c r="I304" s="93">
        <f t="shared" si="9"/>
        <v>0</v>
      </c>
    </row>
    <row r="305" spans="8:9" x14ac:dyDescent="0.25">
      <c r="H305" s="93">
        <f t="shared" si="8"/>
        <v>0</v>
      </c>
      <c r="I305" s="93">
        <f t="shared" si="9"/>
        <v>0</v>
      </c>
    </row>
    <row r="306" spans="8:9" x14ac:dyDescent="0.25">
      <c r="H306" s="93">
        <f t="shared" si="8"/>
        <v>0</v>
      </c>
      <c r="I306" s="93">
        <f t="shared" si="9"/>
        <v>0</v>
      </c>
    </row>
    <row r="307" spans="8:9" x14ac:dyDescent="0.25">
      <c r="H307" s="93">
        <f t="shared" si="8"/>
        <v>0</v>
      </c>
      <c r="I307" s="93">
        <f t="shared" si="9"/>
        <v>0</v>
      </c>
    </row>
    <row r="308" spans="8:9" x14ac:dyDescent="0.25">
      <c r="H308" s="93">
        <f t="shared" si="8"/>
        <v>0</v>
      </c>
      <c r="I308" s="93">
        <f t="shared" si="9"/>
        <v>0</v>
      </c>
    </row>
    <row r="309" spans="8:9" x14ac:dyDescent="0.25">
      <c r="H309" s="93">
        <f t="shared" si="8"/>
        <v>0</v>
      </c>
      <c r="I309" s="93">
        <f t="shared" si="9"/>
        <v>0</v>
      </c>
    </row>
    <row r="310" spans="8:9" x14ac:dyDescent="0.25">
      <c r="H310" s="93">
        <f t="shared" si="8"/>
        <v>0</v>
      </c>
      <c r="I310" s="93">
        <f t="shared" si="9"/>
        <v>0</v>
      </c>
    </row>
    <row r="311" spans="8:9" x14ac:dyDescent="0.25">
      <c r="H311" s="93">
        <f t="shared" si="8"/>
        <v>0</v>
      </c>
      <c r="I311" s="93">
        <f t="shared" si="9"/>
        <v>0</v>
      </c>
    </row>
    <row r="312" spans="8:9" x14ac:dyDescent="0.25">
      <c r="H312" s="93">
        <f t="shared" si="8"/>
        <v>0</v>
      </c>
      <c r="I312" s="93">
        <f t="shared" si="9"/>
        <v>0</v>
      </c>
    </row>
    <row r="313" spans="8:9" x14ac:dyDescent="0.25">
      <c r="H313" s="93">
        <f t="shared" si="8"/>
        <v>0</v>
      </c>
      <c r="I313" s="93">
        <f t="shared" si="9"/>
        <v>0</v>
      </c>
    </row>
    <row r="314" spans="8:9" x14ac:dyDescent="0.25">
      <c r="H314" s="93">
        <f t="shared" si="8"/>
        <v>0</v>
      </c>
      <c r="I314" s="93">
        <f t="shared" si="9"/>
        <v>0</v>
      </c>
    </row>
    <row r="315" spans="8:9" x14ac:dyDescent="0.25">
      <c r="H315" s="93">
        <f t="shared" si="8"/>
        <v>0</v>
      </c>
      <c r="I315" s="93">
        <f t="shared" si="9"/>
        <v>0</v>
      </c>
    </row>
    <row r="316" spans="8:9" x14ac:dyDescent="0.25">
      <c r="H316" s="93">
        <f t="shared" si="8"/>
        <v>0</v>
      </c>
      <c r="I316" s="93">
        <f t="shared" si="9"/>
        <v>0</v>
      </c>
    </row>
    <row r="317" spans="8:9" x14ac:dyDescent="0.25">
      <c r="H317" s="93">
        <f t="shared" si="8"/>
        <v>0</v>
      </c>
      <c r="I317" s="93">
        <f t="shared" si="9"/>
        <v>0</v>
      </c>
    </row>
    <row r="318" spans="8:9" x14ac:dyDescent="0.25">
      <c r="H318" s="93">
        <f t="shared" si="8"/>
        <v>0</v>
      </c>
      <c r="I318" s="93">
        <f t="shared" si="9"/>
        <v>0</v>
      </c>
    </row>
    <row r="319" spans="8:9" x14ac:dyDescent="0.25">
      <c r="H319" s="93">
        <f t="shared" si="8"/>
        <v>0</v>
      </c>
      <c r="I319" s="93">
        <f t="shared" si="9"/>
        <v>0</v>
      </c>
    </row>
    <row r="320" spans="8:9" x14ac:dyDescent="0.25">
      <c r="H320" s="93">
        <f t="shared" si="8"/>
        <v>0</v>
      </c>
      <c r="I320" s="93">
        <f t="shared" si="9"/>
        <v>0</v>
      </c>
    </row>
    <row r="321" spans="8:9" x14ac:dyDescent="0.25">
      <c r="H321" s="93">
        <f t="shared" si="8"/>
        <v>0</v>
      </c>
      <c r="I321" s="93">
        <f t="shared" si="9"/>
        <v>0</v>
      </c>
    </row>
    <row r="322" spans="8:9" x14ac:dyDescent="0.25">
      <c r="H322" s="93">
        <f t="shared" si="8"/>
        <v>0</v>
      </c>
      <c r="I322" s="93">
        <f t="shared" si="9"/>
        <v>0</v>
      </c>
    </row>
    <row r="323" spans="8:9" x14ac:dyDescent="0.25">
      <c r="H323" s="93">
        <f t="shared" si="8"/>
        <v>0</v>
      </c>
      <c r="I323" s="93">
        <f t="shared" si="9"/>
        <v>0</v>
      </c>
    </row>
    <row r="324" spans="8:9" x14ac:dyDescent="0.25">
      <c r="H324" s="93">
        <f t="shared" ref="H324:H350" si="10">(IF(COUNT(D324)=0,0,F324)-IF(COUNT(F324)=0,0,F324))*A324*(-1)</f>
        <v>0</v>
      </c>
      <c r="I324" s="93">
        <f t="shared" ref="I324:I350" si="11">(IF(COUNT(E324)=0,0,G324)-IF(COUNT(G324)=0,0,G324))*A324*(-1)</f>
        <v>0</v>
      </c>
    </row>
    <row r="325" spans="8:9" x14ac:dyDescent="0.25">
      <c r="H325" s="93">
        <f t="shared" si="10"/>
        <v>0</v>
      </c>
      <c r="I325" s="93">
        <f t="shared" si="11"/>
        <v>0</v>
      </c>
    </row>
    <row r="326" spans="8:9" x14ac:dyDescent="0.25">
      <c r="H326" s="93">
        <f t="shared" si="10"/>
        <v>0</v>
      </c>
      <c r="I326" s="93">
        <f t="shared" si="11"/>
        <v>0</v>
      </c>
    </row>
    <row r="327" spans="8:9" x14ac:dyDescent="0.25">
      <c r="H327" s="93">
        <f t="shared" si="10"/>
        <v>0</v>
      </c>
      <c r="I327" s="93">
        <f t="shared" si="11"/>
        <v>0</v>
      </c>
    </row>
    <row r="328" spans="8:9" x14ac:dyDescent="0.25">
      <c r="H328" s="93">
        <f t="shared" si="10"/>
        <v>0</v>
      </c>
      <c r="I328" s="93">
        <f t="shared" si="11"/>
        <v>0</v>
      </c>
    </row>
    <row r="329" spans="8:9" x14ac:dyDescent="0.25">
      <c r="H329" s="93">
        <f t="shared" si="10"/>
        <v>0</v>
      </c>
      <c r="I329" s="93">
        <f t="shared" si="11"/>
        <v>0</v>
      </c>
    </row>
    <row r="330" spans="8:9" x14ac:dyDescent="0.25">
      <c r="H330" s="93">
        <f t="shared" si="10"/>
        <v>0</v>
      </c>
      <c r="I330" s="93">
        <f t="shared" si="11"/>
        <v>0</v>
      </c>
    </row>
    <row r="331" spans="8:9" x14ac:dyDescent="0.25">
      <c r="H331" s="93">
        <f t="shared" si="10"/>
        <v>0</v>
      </c>
      <c r="I331" s="93">
        <f t="shared" si="11"/>
        <v>0</v>
      </c>
    </row>
    <row r="332" spans="8:9" x14ac:dyDescent="0.25">
      <c r="H332" s="93">
        <f t="shared" si="10"/>
        <v>0</v>
      </c>
      <c r="I332" s="93">
        <f t="shared" si="11"/>
        <v>0</v>
      </c>
    </row>
    <row r="333" spans="8:9" x14ac:dyDescent="0.25">
      <c r="H333" s="93">
        <f t="shared" si="10"/>
        <v>0</v>
      </c>
      <c r="I333" s="93">
        <f t="shared" si="11"/>
        <v>0</v>
      </c>
    </row>
    <row r="334" spans="8:9" x14ac:dyDescent="0.25">
      <c r="H334" s="93">
        <f t="shared" si="10"/>
        <v>0</v>
      </c>
      <c r="I334" s="93">
        <f t="shared" si="11"/>
        <v>0</v>
      </c>
    </row>
    <row r="335" spans="8:9" x14ac:dyDescent="0.25">
      <c r="H335" s="93">
        <f t="shared" si="10"/>
        <v>0</v>
      </c>
      <c r="I335" s="93">
        <f t="shared" si="11"/>
        <v>0</v>
      </c>
    </row>
    <row r="336" spans="8:9" x14ac:dyDescent="0.25">
      <c r="H336" s="93">
        <f t="shared" si="10"/>
        <v>0</v>
      </c>
      <c r="I336" s="93">
        <f t="shared" si="11"/>
        <v>0</v>
      </c>
    </row>
    <row r="337" spans="2:9" x14ac:dyDescent="0.25">
      <c r="H337" s="93">
        <f t="shared" si="10"/>
        <v>0</v>
      </c>
      <c r="I337" s="93">
        <f t="shared" si="11"/>
        <v>0</v>
      </c>
    </row>
    <row r="338" spans="2:9" x14ac:dyDescent="0.25">
      <c r="H338" s="93">
        <f t="shared" si="10"/>
        <v>0</v>
      </c>
      <c r="I338" s="93">
        <f t="shared" si="11"/>
        <v>0</v>
      </c>
    </row>
    <row r="339" spans="2:9" x14ac:dyDescent="0.25">
      <c r="H339" s="93">
        <f t="shared" si="10"/>
        <v>0</v>
      </c>
      <c r="I339" s="93">
        <f t="shared" si="11"/>
        <v>0</v>
      </c>
    </row>
    <row r="340" spans="2:9" x14ac:dyDescent="0.25">
      <c r="H340" s="93">
        <f t="shared" si="10"/>
        <v>0</v>
      </c>
      <c r="I340" s="93">
        <f t="shared" si="11"/>
        <v>0</v>
      </c>
    </row>
    <row r="341" spans="2:9" x14ac:dyDescent="0.25">
      <c r="H341" s="93">
        <f t="shared" si="10"/>
        <v>0</v>
      </c>
      <c r="I341" s="93">
        <f t="shared" si="11"/>
        <v>0</v>
      </c>
    </row>
    <row r="342" spans="2:9" x14ac:dyDescent="0.25">
      <c r="H342" s="93">
        <f t="shared" si="10"/>
        <v>0</v>
      </c>
      <c r="I342" s="93">
        <f t="shared" si="11"/>
        <v>0</v>
      </c>
    </row>
    <row r="343" spans="2:9" x14ac:dyDescent="0.25">
      <c r="H343" s="93">
        <f t="shared" si="10"/>
        <v>0</v>
      </c>
      <c r="I343" s="93">
        <f t="shared" si="11"/>
        <v>0</v>
      </c>
    </row>
    <row r="344" spans="2:9" x14ac:dyDescent="0.25">
      <c r="H344" s="93">
        <f t="shared" si="10"/>
        <v>0</v>
      </c>
      <c r="I344" s="93">
        <f t="shared" si="11"/>
        <v>0</v>
      </c>
    </row>
    <row r="345" spans="2:9" x14ac:dyDescent="0.25">
      <c r="H345" s="93">
        <f t="shared" si="10"/>
        <v>0</v>
      </c>
      <c r="I345" s="93">
        <f t="shared" si="11"/>
        <v>0</v>
      </c>
    </row>
    <row r="346" spans="2:9" x14ac:dyDescent="0.25">
      <c r="H346" s="93">
        <f t="shared" si="10"/>
        <v>0</v>
      </c>
      <c r="I346" s="93">
        <f t="shared" si="11"/>
        <v>0</v>
      </c>
    </row>
    <row r="347" spans="2:9" x14ac:dyDescent="0.25">
      <c r="H347" s="93">
        <f t="shared" si="10"/>
        <v>0</v>
      </c>
      <c r="I347" s="93">
        <f t="shared" si="11"/>
        <v>0</v>
      </c>
    </row>
    <row r="348" spans="2:9" x14ac:dyDescent="0.25">
      <c r="H348" s="93">
        <f t="shared" si="10"/>
        <v>0</v>
      </c>
      <c r="I348" s="93">
        <f t="shared" si="11"/>
        <v>0</v>
      </c>
    </row>
    <row r="349" spans="2:9" x14ac:dyDescent="0.25">
      <c r="H349" s="93">
        <f t="shared" si="10"/>
        <v>0</v>
      </c>
      <c r="I349" s="93">
        <f t="shared" si="11"/>
        <v>0</v>
      </c>
    </row>
    <row r="350" spans="2:9" ht="15.75" thickBot="1" x14ac:dyDescent="0.3">
      <c r="H350" s="93">
        <f t="shared" si="10"/>
        <v>0</v>
      </c>
      <c r="I350" s="93">
        <f t="shared" si="11"/>
        <v>0</v>
      </c>
    </row>
    <row r="351" spans="2:9" ht="16.5" thickTop="1" thickBot="1" x14ac:dyDescent="0.3">
      <c r="B351" s="89"/>
      <c r="C351" s="89"/>
      <c r="D351" s="89"/>
      <c r="E351" s="89"/>
      <c r="F351" s="89"/>
      <c r="G351" s="89"/>
    </row>
    <row r="352" spans="2:9" ht="24" thickTop="1" x14ac:dyDescent="0.35">
      <c r="B352" s="92"/>
      <c r="C352" s="92"/>
      <c r="D352" s="341" t="s">
        <v>220</v>
      </c>
      <c r="E352" s="342"/>
      <c r="F352" s="343" t="s">
        <v>221</v>
      </c>
      <c r="G352" s="344"/>
    </row>
    <row r="353" spans="2:9" ht="21" x14ac:dyDescent="0.35">
      <c r="B353" s="92"/>
      <c r="C353" s="123"/>
      <c r="D353" s="339" t="s">
        <v>224</v>
      </c>
      <c r="E353" s="340"/>
      <c r="F353" s="349" t="s">
        <v>223</v>
      </c>
      <c r="G353" s="350"/>
      <c r="H353" s="93"/>
    </row>
    <row r="354" spans="2:9" ht="18.75" x14ac:dyDescent="0.3">
      <c r="B354" s="92"/>
      <c r="C354" s="124" t="s">
        <v>207</v>
      </c>
      <c r="D354" s="148">
        <f>SUMPRODUCT($A1:$A350,D1:D350)</f>
        <v>4591.1525549999997</v>
      </c>
      <c r="E354" s="149">
        <f>SUMPRODUCT($A1:$A350,E1:E350)</f>
        <v>1147.7881387499999</v>
      </c>
      <c r="F354" s="129"/>
      <c r="G354" s="137"/>
      <c r="H354" s="93"/>
      <c r="I354" s="93"/>
    </row>
    <row r="355" spans="2:9" ht="18.75" x14ac:dyDescent="0.3">
      <c r="B355" s="92"/>
      <c r="C355" s="124" t="s">
        <v>208</v>
      </c>
      <c r="D355" s="148">
        <f>SUBTOTAL(9,H2:H350)</f>
        <v>0</v>
      </c>
      <c r="E355" s="149">
        <f>SUBTOTAL(9,I2:I350)</f>
        <v>0</v>
      </c>
      <c r="F355" s="129">
        <f>SUMPRODUCT($A2:$A354,F2:F354)</f>
        <v>1530.3841849999999</v>
      </c>
      <c r="G355" s="137">
        <f>SUMPRODUCT($A2:$A354,G2:G354)</f>
        <v>1912.9802312499999</v>
      </c>
      <c r="I355" s="93"/>
    </row>
    <row r="356" spans="2:9" ht="18.75" x14ac:dyDescent="0.3">
      <c r="C356" s="125" t="s">
        <v>216</v>
      </c>
      <c r="D356" s="150"/>
      <c r="E356" s="151">
        <f>D354+E354+D355+E355</f>
        <v>5738.9406937499998</v>
      </c>
      <c r="F356" s="130"/>
      <c r="G356" s="138">
        <f>F355+G355</f>
        <v>3443.3644162499995</v>
      </c>
      <c r="I356" s="93"/>
    </row>
    <row r="357" spans="2:9" ht="18.75" x14ac:dyDescent="0.3">
      <c r="B357" s="90"/>
      <c r="C357" s="126" t="s">
        <v>211</v>
      </c>
      <c r="D357" s="152">
        <v>0.2</v>
      </c>
      <c r="E357" s="151">
        <f>E356*D357</f>
        <v>1147.7881387499999</v>
      </c>
      <c r="F357" s="131">
        <v>0</v>
      </c>
      <c r="G357" s="138">
        <f>G356*F357</f>
        <v>0</v>
      </c>
    </row>
    <row r="358" spans="2:9" ht="18.75" x14ac:dyDescent="0.3">
      <c r="B358" s="90"/>
      <c r="C358" s="126" t="s">
        <v>210</v>
      </c>
      <c r="D358" s="153"/>
      <c r="E358" s="151">
        <f>D358</f>
        <v>0</v>
      </c>
      <c r="F358" s="132"/>
      <c r="G358" s="138">
        <f>F358</f>
        <v>0</v>
      </c>
    </row>
    <row r="359" spans="2:9" ht="18.75" x14ac:dyDescent="0.3">
      <c r="C359" s="127" t="s">
        <v>209</v>
      </c>
      <c r="D359" s="154"/>
      <c r="E359" s="155">
        <f>E356-E357-E358</f>
        <v>4591.1525549999997</v>
      </c>
      <c r="F359" s="133"/>
      <c r="G359" s="139">
        <f>G356-G357-G358</f>
        <v>3443.3644162499995</v>
      </c>
    </row>
    <row r="360" spans="2:9" ht="19.5" thickBot="1" x14ac:dyDescent="0.35">
      <c r="C360" s="127" t="s">
        <v>212</v>
      </c>
      <c r="D360" s="154"/>
      <c r="E360" s="156">
        <f>E359*18/100</f>
        <v>826.40745989999994</v>
      </c>
      <c r="F360" s="133"/>
      <c r="G360" s="140">
        <f>G359*18/100</f>
        <v>619.80559492499992</v>
      </c>
    </row>
    <row r="361" spans="2:9" ht="22.5" thickTop="1" thickBot="1" x14ac:dyDescent="0.3">
      <c r="C361" s="128" t="s">
        <v>213</v>
      </c>
      <c r="D361" s="157"/>
      <c r="E361" s="158">
        <f>E359+E360</f>
        <v>5417.5600148999993</v>
      </c>
      <c r="F361" s="134"/>
      <c r="G361" s="141">
        <f>G359+G360</f>
        <v>4063.1700111749997</v>
      </c>
    </row>
    <row r="362" spans="2:9" ht="24" thickTop="1" x14ac:dyDescent="0.35">
      <c r="C362" s="97"/>
      <c r="D362" s="159"/>
      <c r="E362" s="160"/>
      <c r="F362" s="146"/>
      <c r="G362" s="142"/>
    </row>
    <row r="363" spans="2:9" x14ac:dyDescent="0.25">
      <c r="D363" s="345" t="s">
        <v>206</v>
      </c>
      <c r="E363" s="346"/>
      <c r="F363" s="347" t="s">
        <v>222</v>
      </c>
      <c r="G363" s="348"/>
    </row>
    <row r="364" spans="2:9" x14ac:dyDescent="0.25">
      <c r="D364" s="161" t="s">
        <v>217</v>
      </c>
      <c r="E364" s="162">
        <f>E354</f>
        <v>1147.7881387499999</v>
      </c>
      <c r="F364" s="135" t="s">
        <v>217</v>
      </c>
      <c r="G364" s="143">
        <f>G355</f>
        <v>1912.9802312499999</v>
      </c>
    </row>
    <row r="365" spans="2:9" x14ac:dyDescent="0.25">
      <c r="D365" s="161" t="s">
        <v>218</v>
      </c>
      <c r="E365" s="162">
        <f>E355</f>
        <v>0</v>
      </c>
      <c r="F365" s="136" t="s">
        <v>218</v>
      </c>
      <c r="G365" s="144">
        <v>0</v>
      </c>
    </row>
    <row r="366" spans="2:9" ht="15.75" thickBot="1" x14ac:dyDescent="0.3">
      <c r="D366" s="163" t="s">
        <v>219</v>
      </c>
      <c r="E366" s="164">
        <f>SUBTOTAL(9,E364:E365)</f>
        <v>1147.7881387499999</v>
      </c>
      <c r="F366" s="147" t="s">
        <v>219</v>
      </c>
      <c r="G366" s="145">
        <f>SUBTOTAL(9,G364:G365)</f>
        <v>1912.9802312499999</v>
      </c>
    </row>
    <row r="367" spans="2:9" ht="15.75" thickTop="1" x14ac:dyDescent="0.25"/>
  </sheetData>
  <autoFilter ref="A2:G350">
    <filterColumn colId="1" showButton="0"/>
    <filterColumn colId="3" showButton="0"/>
    <filterColumn colId="5" showButton="0"/>
  </autoFilter>
  <mergeCells count="32">
    <mergeCell ref="D169:E172"/>
    <mergeCell ref="D174:E193"/>
    <mergeCell ref="D195:E208"/>
    <mergeCell ref="B211:G211"/>
    <mergeCell ref="D220:E231"/>
    <mergeCell ref="B1:G1"/>
    <mergeCell ref="B2:C2"/>
    <mergeCell ref="D2:E2"/>
    <mergeCell ref="F2:G2"/>
    <mergeCell ref="D37:E56"/>
    <mergeCell ref="D353:E353"/>
    <mergeCell ref="D352:E352"/>
    <mergeCell ref="F352:G352"/>
    <mergeCell ref="D363:E363"/>
    <mergeCell ref="F363:G363"/>
    <mergeCell ref="F353:G353"/>
    <mergeCell ref="D243:E246"/>
    <mergeCell ref="B249:G249"/>
    <mergeCell ref="D252:E269"/>
    <mergeCell ref="B234:G234"/>
    <mergeCell ref="D58:E71"/>
    <mergeCell ref="B73:G73"/>
    <mergeCell ref="D107:E113"/>
    <mergeCell ref="D115:E126"/>
    <mergeCell ref="B128:G128"/>
    <mergeCell ref="D133:E137"/>
    <mergeCell ref="B139:G139"/>
    <mergeCell ref="D142:E142"/>
    <mergeCell ref="D144:E147"/>
    <mergeCell ref="D149:E153"/>
    <mergeCell ref="D155:E160"/>
    <mergeCell ref="D162:E167"/>
  </mergeCells>
  <pageMargins left="0.7" right="0.7" top="0.75" bottom="0.75" header="0.3" footer="0.3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I365"/>
  <sheetViews>
    <sheetView tabSelected="1" workbookViewId="0">
      <selection activeCell="A124" sqref="A124"/>
    </sheetView>
  </sheetViews>
  <sheetFormatPr defaultRowHeight="15" x14ac:dyDescent="0.25"/>
  <cols>
    <col min="1" max="1" width="5.140625" customWidth="1"/>
    <col min="2" max="2" width="39.28515625" bestFit="1" customWidth="1"/>
    <col min="3" max="3" width="18.28515625" customWidth="1"/>
    <col min="4" max="5" width="17.85546875" customWidth="1"/>
    <col min="6" max="6" width="23.7109375" customWidth="1"/>
    <col min="7" max="7" width="17.85546875" customWidth="1"/>
  </cols>
  <sheetData>
    <row r="1" spans="1:9" ht="24.75" thickTop="1" thickBot="1" x14ac:dyDescent="0.3">
      <c r="B1" s="380" t="s">
        <v>101</v>
      </c>
      <c r="C1" s="381"/>
      <c r="D1" s="381"/>
      <c r="E1" s="381"/>
      <c r="F1" s="381"/>
      <c r="G1" s="382"/>
      <c r="H1" s="93"/>
      <c r="I1" s="93"/>
    </row>
    <row r="2" spans="1:9" ht="24.75" thickTop="1" thickBot="1" x14ac:dyDescent="0.3">
      <c r="A2">
        <v>0</v>
      </c>
      <c r="B2" s="380" t="s">
        <v>0</v>
      </c>
      <c r="C2" s="382"/>
      <c r="D2" s="381" t="s">
        <v>102</v>
      </c>
      <c r="E2" s="382"/>
      <c r="F2" s="380" t="s">
        <v>76</v>
      </c>
      <c r="G2" s="382"/>
      <c r="H2" s="93"/>
      <c r="I2" s="93"/>
    </row>
    <row r="3" spans="1:9" ht="16.5" thickTop="1" thickBot="1" x14ac:dyDescent="0.3">
      <c r="A3">
        <v>0</v>
      </c>
      <c r="B3" s="265" t="s">
        <v>2</v>
      </c>
      <c r="C3" s="20" t="s">
        <v>3</v>
      </c>
      <c r="D3" s="21" t="s">
        <v>4</v>
      </c>
      <c r="E3" s="22" t="s">
        <v>5</v>
      </c>
      <c r="F3" s="19" t="s">
        <v>6</v>
      </c>
      <c r="G3" s="266" t="s">
        <v>7</v>
      </c>
      <c r="H3" s="93">
        <f>IF(COUNT(F3)=0,0,F3)-IF(COUNT(D3)=0,0,D3)</f>
        <v>0</v>
      </c>
      <c r="I3" s="93">
        <f>(IF(COUNT(E3)=0,0,G3)-IF(COUNT(G3)=0,0,G3))*A3*(-1)</f>
        <v>0</v>
      </c>
    </row>
    <row r="4" spans="1:9" ht="16.5" hidden="1" thickTop="1" thickBot="1" x14ac:dyDescent="0.3">
      <c r="B4" s="267" t="s">
        <v>125</v>
      </c>
      <c r="C4" s="268">
        <v>60</v>
      </c>
      <c r="D4" s="3">
        <v>15187.5</v>
      </c>
      <c r="E4" s="2">
        <v>2278.125</v>
      </c>
      <c r="F4" s="3">
        <v>5315.625</v>
      </c>
      <c r="G4" s="269">
        <v>3796.875</v>
      </c>
      <c r="H4" s="93">
        <f>(IF(COUNT(D12)=0,0,F12)-IF(COUNT(F12)=0,0,F12))*A12*(-1)</f>
        <v>0</v>
      </c>
      <c r="I4" s="93">
        <f t="shared" ref="I4:I67" si="0">(IF(COUNT(E4)=0,0,G4)-IF(COUNT(G4)=0,0,G4))*A4*(-1)</f>
        <v>0</v>
      </c>
    </row>
    <row r="5" spans="1:9" ht="16.5" hidden="1" thickTop="1" thickBot="1" x14ac:dyDescent="0.3">
      <c r="B5" s="270" t="s">
        <v>126</v>
      </c>
      <c r="C5" s="24" t="s">
        <v>3</v>
      </c>
      <c r="D5" s="25" t="s">
        <v>4</v>
      </c>
      <c r="E5" s="26" t="s">
        <v>5</v>
      </c>
      <c r="F5" s="23" t="s">
        <v>6</v>
      </c>
      <c r="G5" s="271" t="s">
        <v>7</v>
      </c>
      <c r="H5" s="93">
        <f t="shared" ref="H5:H68" si="1">(IF(COUNT(D13)=0,0,F13)-IF(COUNT(F13)=0,0,F13))*A13*(-1)</f>
        <v>0</v>
      </c>
      <c r="I5" s="93">
        <f t="shared" si="0"/>
        <v>0</v>
      </c>
    </row>
    <row r="6" spans="1:9" ht="16.5" hidden="1" thickTop="1" thickBot="1" x14ac:dyDescent="0.3">
      <c r="B6" s="272" t="s">
        <v>104</v>
      </c>
      <c r="C6" s="18" t="s">
        <v>14</v>
      </c>
      <c r="D6" s="30">
        <v>23000</v>
      </c>
      <c r="E6" s="8">
        <v>3450</v>
      </c>
      <c r="F6" s="31">
        <v>8049.9999999999991</v>
      </c>
      <c r="G6" s="273">
        <v>5750</v>
      </c>
      <c r="H6" s="93">
        <f t="shared" si="1"/>
        <v>0</v>
      </c>
      <c r="I6" s="93">
        <f t="shared" si="0"/>
        <v>0</v>
      </c>
    </row>
    <row r="7" spans="1:9" ht="16.5" hidden="1" thickTop="1" thickBot="1" x14ac:dyDescent="0.3">
      <c r="B7" s="272" t="s">
        <v>105</v>
      </c>
      <c r="C7" s="18" t="s">
        <v>14</v>
      </c>
      <c r="D7" s="30">
        <v>40250</v>
      </c>
      <c r="E7" s="8">
        <v>6037.5</v>
      </c>
      <c r="F7" s="31">
        <v>14087.5</v>
      </c>
      <c r="G7" s="273">
        <v>10062.5</v>
      </c>
      <c r="H7" s="93">
        <f t="shared" si="1"/>
        <v>0</v>
      </c>
      <c r="I7" s="93">
        <f t="shared" si="0"/>
        <v>0</v>
      </c>
    </row>
    <row r="8" spans="1:9" ht="16.5" hidden="1" thickTop="1" thickBot="1" x14ac:dyDescent="0.3">
      <c r="B8" s="272" t="s">
        <v>106</v>
      </c>
      <c r="C8" s="18" t="s">
        <v>14</v>
      </c>
      <c r="D8" s="30">
        <v>74750</v>
      </c>
      <c r="E8" s="8">
        <v>11212.5</v>
      </c>
      <c r="F8" s="31">
        <v>26162.5</v>
      </c>
      <c r="G8" s="273">
        <v>18687.5</v>
      </c>
      <c r="H8" s="93">
        <f t="shared" si="1"/>
        <v>0</v>
      </c>
      <c r="I8" s="93">
        <f t="shared" si="0"/>
        <v>0</v>
      </c>
    </row>
    <row r="9" spans="1:9" ht="16.5" hidden="1" thickTop="1" thickBot="1" x14ac:dyDescent="0.3">
      <c r="B9" s="272" t="s">
        <v>107</v>
      </c>
      <c r="C9" s="18" t="s">
        <v>14</v>
      </c>
      <c r="D9" s="30">
        <v>129374.99999999999</v>
      </c>
      <c r="E9" s="8">
        <v>19406.249999999996</v>
      </c>
      <c r="F9" s="31">
        <v>45281.249999999993</v>
      </c>
      <c r="G9" s="273">
        <v>32343.749999999996</v>
      </c>
      <c r="H9" s="93">
        <f t="shared" si="1"/>
        <v>0</v>
      </c>
      <c r="I9" s="93">
        <f t="shared" si="0"/>
        <v>0</v>
      </c>
    </row>
    <row r="10" spans="1:9" ht="16.5" hidden="1" thickTop="1" thickBot="1" x14ac:dyDescent="0.3">
      <c r="B10" s="272" t="s">
        <v>108</v>
      </c>
      <c r="C10" s="18" t="s">
        <v>14</v>
      </c>
      <c r="D10" s="30">
        <v>229999.99999999997</v>
      </c>
      <c r="E10" s="8">
        <v>34499.999999999993</v>
      </c>
      <c r="F10" s="31">
        <v>80499.999999999985</v>
      </c>
      <c r="G10" s="273">
        <v>57499.999999999993</v>
      </c>
      <c r="H10" s="93">
        <f t="shared" si="1"/>
        <v>0</v>
      </c>
      <c r="I10" s="93">
        <f t="shared" si="0"/>
        <v>0</v>
      </c>
    </row>
    <row r="11" spans="1:9" ht="16.5" hidden="1" thickTop="1" thickBot="1" x14ac:dyDescent="0.3">
      <c r="B11" s="270" t="s">
        <v>24</v>
      </c>
      <c r="C11" s="24" t="s">
        <v>3</v>
      </c>
      <c r="D11" s="25" t="s">
        <v>4</v>
      </c>
      <c r="E11" s="26" t="s">
        <v>5</v>
      </c>
      <c r="F11" s="23" t="s">
        <v>6</v>
      </c>
      <c r="G11" s="271" t="s">
        <v>7</v>
      </c>
      <c r="H11" s="93">
        <f t="shared" si="1"/>
        <v>0</v>
      </c>
      <c r="I11" s="93">
        <f t="shared" si="0"/>
        <v>0</v>
      </c>
    </row>
    <row r="12" spans="1:9" ht="16.5" hidden="1" thickTop="1" thickBot="1" x14ac:dyDescent="0.3">
      <c r="B12" s="272" t="s">
        <v>109</v>
      </c>
      <c r="C12" s="18">
        <v>24</v>
      </c>
      <c r="D12" s="30">
        <v>11682</v>
      </c>
      <c r="E12" s="8">
        <v>1752.3</v>
      </c>
      <c r="F12" s="31">
        <v>4088.7</v>
      </c>
      <c r="G12" s="273">
        <v>2920.5</v>
      </c>
      <c r="H12" s="93">
        <f t="shared" si="1"/>
        <v>0</v>
      </c>
      <c r="I12" s="93">
        <f t="shared" si="0"/>
        <v>0</v>
      </c>
    </row>
    <row r="13" spans="1:9" ht="16.5" hidden="1" thickTop="1" thickBot="1" x14ac:dyDescent="0.3">
      <c r="B13" s="272" t="s">
        <v>110</v>
      </c>
      <c r="C13" s="18">
        <v>24</v>
      </c>
      <c r="D13" s="30">
        <v>16225.000000000002</v>
      </c>
      <c r="E13" s="8">
        <v>2433.75</v>
      </c>
      <c r="F13" s="31">
        <v>5678.75</v>
      </c>
      <c r="G13" s="273">
        <v>4056.2500000000005</v>
      </c>
      <c r="H13" s="93">
        <f t="shared" si="1"/>
        <v>0</v>
      </c>
      <c r="I13" s="93">
        <f t="shared" si="0"/>
        <v>0</v>
      </c>
    </row>
    <row r="14" spans="1:9" ht="16.5" hidden="1" thickTop="1" thickBot="1" x14ac:dyDescent="0.3">
      <c r="B14" s="272" t="s">
        <v>111</v>
      </c>
      <c r="C14" s="18">
        <v>24</v>
      </c>
      <c r="D14" s="30">
        <v>8437</v>
      </c>
      <c r="E14" s="8">
        <v>1265.55</v>
      </c>
      <c r="F14" s="31">
        <v>2952.95</v>
      </c>
      <c r="G14" s="273">
        <v>2109.25</v>
      </c>
      <c r="H14" s="93">
        <f t="shared" si="1"/>
        <v>0</v>
      </c>
      <c r="I14" s="93">
        <f t="shared" si="0"/>
        <v>0</v>
      </c>
    </row>
    <row r="15" spans="1:9" ht="16.5" hidden="1" thickTop="1" thickBot="1" x14ac:dyDescent="0.3">
      <c r="B15" s="272" t="s">
        <v>112</v>
      </c>
      <c r="C15" s="18">
        <v>6</v>
      </c>
      <c r="D15" s="30">
        <v>5841</v>
      </c>
      <c r="E15" s="8">
        <v>876.15</v>
      </c>
      <c r="F15" s="31">
        <v>2044.35</v>
      </c>
      <c r="G15" s="273">
        <v>1460.25</v>
      </c>
      <c r="H15" s="93">
        <f t="shared" si="1"/>
        <v>0</v>
      </c>
      <c r="I15" s="93">
        <f t="shared" si="0"/>
        <v>0</v>
      </c>
    </row>
    <row r="16" spans="1:9" ht="16.5" hidden="1" thickTop="1" thickBot="1" x14ac:dyDescent="0.3">
      <c r="B16" s="272" t="s">
        <v>113</v>
      </c>
      <c r="C16" s="18">
        <v>66</v>
      </c>
      <c r="D16" s="30">
        <v>34320</v>
      </c>
      <c r="E16" s="8">
        <v>5148</v>
      </c>
      <c r="F16" s="31">
        <v>12012</v>
      </c>
      <c r="G16" s="273">
        <v>8580</v>
      </c>
      <c r="H16" s="93">
        <f t="shared" si="1"/>
        <v>0</v>
      </c>
      <c r="I16" s="93">
        <f t="shared" si="0"/>
        <v>0</v>
      </c>
    </row>
    <row r="17" spans="2:9" ht="16.5" hidden="1" thickTop="1" thickBot="1" x14ac:dyDescent="0.3">
      <c r="B17" s="272" t="s">
        <v>127</v>
      </c>
      <c r="C17" s="15">
        <v>6</v>
      </c>
      <c r="D17" s="30">
        <v>5162.5</v>
      </c>
      <c r="E17" s="8">
        <v>774.375</v>
      </c>
      <c r="F17" s="31">
        <v>1806.8749999999998</v>
      </c>
      <c r="G17" s="273">
        <v>1290.625</v>
      </c>
      <c r="H17" s="93">
        <f t="shared" si="1"/>
        <v>0</v>
      </c>
      <c r="I17" s="93">
        <f t="shared" si="0"/>
        <v>0</v>
      </c>
    </row>
    <row r="18" spans="2:9" ht="16.5" hidden="1" thickTop="1" thickBot="1" x14ac:dyDescent="0.3">
      <c r="B18" s="270" t="s">
        <v>80</v>
      </c>
      <c r="C18" s="24" t="s">
        <v>3</v>
      </c>
      <c r="D18" s="25" t="s">
        <v>4</v>
      </c>
      <c r="E18" s="26" t="s">
        <v>5</v>
      </c>
      <c r="F18" s="23" t="s">
        <v>6</v>
      </c>
      <c r="G18" s="271" t="s">
        <v>7</v>
      </c>
      <c r="H18" s="93">
        <f t="shared" si="1"/>
        <v>0</v>
      </c>
      <c r="I18" s="93">
        <f t="shared" si="0"/>
        <v>0</v>
      </c>
    </row>
    <row r="19" spans="2:9" ht="16.5" hidden="1" thickTop="1" thickBot="1" x14ac:dyDescent="0.3">
      <c r="B19" s="272" t="s">
        <v>29</v>
      </c>
      <c r="C19" s="18" t="s">
        <v>14</v>
      </c>
      <c r="D19" s="30">
        <v>995.625</v>
      </c>
      <c r="E19" s="8">
        <v>149.34375</v>
      </c>
      <c r="F19" s="31">
        <v>348.46875</v>
      </c>
      <c r="G19" s="273">
        <v>248.90625</v>
      </c>
      <c r="H19" s="93">
        <f t="shared" si="1"/>
        <v>0</v>
      </c>
      <c r="I19" s="93">
        <f t="shared" si="0"/>
        <v>0</v>
      </c>
    </row>
    <row r="20" spans="2:9" ht="16.5" hidden="1" thickTop="1" thickBot="1" x14ac:dyDescent="0.3">
      <c r="B20" s="272" t="s">
        <v>30</v>
      </c>
      <c r="C20" s="18" t="s">
        <v>14</v>
      </c>
      <c r="D20" s="30">
        <v>1659.375</v>
      </c>
      <c r="E20" s="8">
        <v>248.90625</v>
      </c>
      <c r="F20" s="31">
        <v>580.78125</v>
      </c>
      <c r="G20" s="273">
        <v>414.84375</v>
      </c>
      <c r="H20" s="93">
        <f t="shared" si="1"/>
        <v>0</v>
      </c>
      <c r="I20" s="93">
        <f t="shared" si="0"/>
        <v>0</v>
      </c>
    </row>
    <row r="21" spans="2:9" ht="16.5" hidden="1" thickTop="1" thickBot="1" x14ac:dyDescent="0.3">
      <c r="B21" s="272" t="s">
        <v>31</v>
      </c>
      <c r="C21" s="18" t="s">
        <v>14</v>
      </c>
      <c r="D21" s="30">
        <v>2655</v>
      </c>
      <c r="E21" s="8">
        <v>398.25</v>
      </c>
      <c r="F21" s="31">
        <v>929.24999999999989</v>
      </c>
      <c r="G21" s="273">
        <v>663.75</v>
      </c>
      <c r="H21" s="93">
        <f t="shared" si="1"/>
        <v>0</v>
      </c>
      <c r="I21" s="93">
        <f t="shared" si="0"/>
        <v>0</v>
      </c>
    </row>
    <row r="22" spans="2:9" ht="16.5" hidden="1" thickTop="1" thickBot="1" x14ac:dyDescent="0.3">
      <c r="B22" s="272" t="s">
        <v>32</v>
      </c>
      <c r="C22" s="18" t="s">
        <v>14</v>
      </c>
      <c r="D22" s="30">
        <v>3982.5</v>
      </c>
      <c r="E22" s="8">
        <v>597.375</v>
      </c>
      <c r="F22" s="31">
        <v>1393.875</v>
      </c>
      <c r="G22" s="273">
        <v>995.625</v>
      </c>
      <c r="H22" s="93">
        <f t="shared" si="1"/>
        <v>0</v>
      </c>
      <c r="I22" s="93">
        <f t="shared" si="0"/>
        <v>0</v>
      </c>
    </row>
    <row r="23" spans="2:9" ht="16.5" hidden="1" thickTop="1" thickBot="1" x14ac:dyDescent="0.3">
      <c r="B23" s="272" t="s">
        <v>33</v>
      </c>
      <c r="C23" s="18"/>
      <c r="D23" s="30">
        <v>6637.5</v>
      </c>
      <c r="E23" s="8">
        <v>995.625</v>
      </c>
      <c r="F23" s="31">
        <v>2323.125</v>
      </c>
      <c r="G23" s="273">
        <v>1659.375</v>
      </c>
      <c r="H23" s="93">
        <f t="shared" si="1"/>
        <v>0</v>
      </c>
      <c r="I23" s="93">
        <f t="shared" si="0"/>
        <v>0</v>
      </c>
    </row>
    <row r="24" spans="2:9" ht="16.5" hidden="1" thickTop="1" thickBot="1" x14ac:dyDescent="0.3">
      <c r="B24" s="272" t="s">
        <v>34</v>
      </c>
      <c r="C24" s="18"/>
      <c r="D24" s="30">
        <v>9587.5</v>
      </c>
      <c r="E24" s="8">
        <v>1438.125</v>
      </c>
      <c r="F24" s="31">
        <v>3355.625</v>
      </c>
      <c r="G24" s="273">
        <v>2396.875</v>
      </c>
      <c r="H24" s="93">
        <f t="shared" si="1"/>
        <v>0</v>
      </c>
      <c r="I24" s="93">
        <f t="shared" si="0"/>
        <v>0</v>
      </c>
    </row>
    <row r="25" spans="2:9" ht="16.5" hidden="1" thickTop="1" thickBot="1" x14ac:dyDescent="0.3">
      <c r="B25" s="270" t="s">
        <v>9</v>
      </c>
      <c r="C25" s="24" t="s">
        <v>3</v>
      </c>
      <c r="D25" s="25" t="s">
        <v>4</v>
      </c>
      <c r="E25" s="25" t="s">
        <v>5</v>
      </c>
      <c r="F25" s="23" t="s">
        <v>6</v>
      </c>
      <c r="G25" s="271" t="s">
        <v>7</v>
      </c>
      <c r="H25" s="93">
        <f t="shared" si="1"/>
        <v>0</v>
      </c>
      <c r="I25" s="93">
        <f t="shared" si="0"/>
        <v>0</v>
      </c>
    </row>
    <row r="26" spans="2:9" ht="16.5" hidden="1" thickTop="1" thickBot="1" x14ac:dyDescent="0.3">
      <c r="B26" s="272" t="s">
        <v>35</v>
      </c>
      <c r="C26" s="18">
        <v>6</v>
      </c>
      <c r="D26" s="30">
        <v>1416</v>
      </c>
      <c r="E26" s="8">
        <v>212.4</v>
      </c>
      <c r="F26" s="31">
        <v>495.59999999999997</v>
      </c>
      <c r="G26" s="273">
        <v>354</v>
      </c>
      <c r="H26" s="93">
        <f t="shared" si="1"/>
        <v>0</v>
      </c>
      <c r="I26" s="93">
        <f t="shared" si="0"/>
        <v>0</v>
      </c>
    </row>
    <row r="27" spans="2:9" ht="16.5" hidden="1" thickTop="1" thickBot="1" x14ac:dyDescent="0.3">
      <c r="B27" s="272" t="s">
        <v>36</v>
      </c>
      <c r="C27" s="18">
        <v>6</v>
      </c>
      <c r="D27" s="30">
        <v>3540</v>
      </c>
      <c r="E27" s="8">
        <v>531</v>
      </c>
      <c r="F27" s="31">
        <v>1239</v>
      </c>
      <c r="G27" s="273">
        <v>885</v>
      </c>
      <c r="H27" s="93">
        <f t="shared" si="1"/>
        <v>0</v>
      </c>
      <c r="I27" s="93">
        <f t="shared" si="0"/>
        <v>0</v>
      </c>
    </row>
    <row r="28" spans="2:9" ht="16.5" hidden="1" thickTop="1" thickBot="1" x14ac:dyDescent="0.3">
      <c r="B28" s="272" t="s">
        <v>37</v>
      </c>
      <c r="C28" s="18">
        <v>12</v>
      </c>
      <c r="D28" s="30">
        <v>13275</v>
      </c>
      <c r="E28" s="8">
        <v>1991.25</v>
      </c>
      <c r="F28" s="31">
        <v>4646.25</v>
      </c>
      <c r="G28" s="273">
        <v>3318.75</v>
      </c>
      <c r="H28" s="93">
        <f t="shared" si="1"/>
        <v>0</v>
      </c>
      <c r="I28" s="93">
        <f t="shared" si="0"/>
        <v>0</v>
      </c>
    </row>
    <row r="29" spans="2:9" ht="16.5" hidden="1" thickTop="1" thickBot="1" x14ac:dyDescent="0.3">
      <c r="B29" s="274" t="s">
        <v>38</v>
      </c>
      <c r="C29" s="15">
        <v>24</v>
      </c>
      <c r="D29" s="30">
        <v>14160</v>
      </c>
      <c r="E29" s="8">
        <v>2124</v>
      </c>
      <c r="F29" s="31">
        <v>4956</v>
      </c>
      <c r="G29" s="273">
        <v>3540</v>
      </c>
      <c r="H29" s="93">
        <f t="shared" si="1"/>
        <v>0</v>
      </c>
      <c r="I29" s="93">
        <f t="shared" si="0"/>
        <v>0</v>
      </c>
    </row>
    <row r="30" spans="2:9" ht="16.5" hidden="1" thickTop="1" thickBot="1" x14ac:dyDescent="0.3">
      <c r="B30" s="274" t="s">
        <v>39</v>
      </c>
      <c r="C30" s="15">
        <v>12</v>
      </c>
      <c r="D30" s="30">
        <v>14160</v>
      </c>
      <c r="E30" s="8">
        <v>2124</v>
      </c>
      <c r="F30" s="31">
        <v>4956</v>
      </c>
      <c r="G30" s="273">
        <v>3540</v>
      </c>
      <c r="H30" s="93">
        <f t="shared" si="1"/>
        <v>0</v>
      </c>
      <c r="I30" s="93">
        <f t="shared" si="0"/>
        <v>0</v>
      </c>
    </row>
    <row r="31" spans="2:9" ht="16.5" hidden="1" thickTop="1" thickBot="1" x14ac:dyDescent="0.3">
      <c r="B31" s="274" t="s">
        <v>41</v>
      </c>
      <c r="C31" s="15">
        <v>30</v>
      </c>
      <c r="D31" s="30">
        <v>14160</v>
      </c>
      <c r="E31" s="8">
        <v>2124</v>
      </c>
      <c r="F31" s="31">
        <v>4956</v>
      </c>
      <c r="G31" s="273">
        <v>3540</v>
      </c>
      <c r="H31" s="93">
        <f t="shared" si="1"/>
        <v>0</v>
      </c>
      <c r="I31" s="93">
        <f t="shared" si="0"/>
        <v>0</v>
      </c>
    </row>
    <row r="32" spans="2:9" ht="16.5" hidden="1" thickTop="1" thickBot="1" x14ac:dyDescent="0.3">
      <c r="B32" s="272" t="s">
        <v>114</v>
      </c>
      <c r="C32" s="18">
        <v>48</v>
      </c>
      <c r="D32" s="16">
        <v>88000</v>
      </c>
      <c r="E32" s="9">
        <v>13200</v>
      </c>
      <c r="F32" s="33">
        <v>30799.999999999996</v>
      </c>
      <c r="G32" s="275">
        <v>22000</v>
      </c>
      <c r="H32" s="93">
        <f t="shared" si="1"/>
        <v>0</v>
      </c>
      <c r="I32" s="93">
        <f t="shared" si="0"/>
        <v>0</v>
      </c>
    </row>
    <row r="33" spans="2:9" ht="16.5" hidden="1" thickTop="1" thickBot="1" x14ac:dyDescent="0.3">
      <c r="B33" s="270" t="s">
        <v>68</v>
      </c>
      <c r="C33" s="24" t="s">
        <v>3</v>
      </c>
      <c r="D33" s="25" t="s">
        <v>4</v>
      </c>
      <c r="E33" s="26" t="s">
        <v>5</v>
      </c>
      <c r="F33" s="23" t="s">
        <v>6</v>
      </c>
      <c r="G33" s="271" t="s">
        <v>7</v>
      </c>
      <c r="H33" s="93">
        <f t="shared" si="1"/>
        <v>0</v>
      </c>
      <c r="I33" s="93">
        <f t="shared" si="0"/>
        <v>0</v>
      </c>
    </row>
    <row r="34" spans="2:9" ht="16.5" hidden="1" thickTop="1" thickBot="1" x14ac:dyDescent="0.3">
      <c r="B34" s="272" t="s">
        <v>44</v>
      </c>
      <c r="C34" s="18" t="s">
        <v>14</v>
      </c>
      <c r="D34" s="30">
        <v>3186</v>
      </c>
      <c r="E34" s="8">
        <v>477.9</v>
      </c>
      <c r="F34" s="31">
        <v>1115.0999999999999</v>
      </c>
      <c r="G34" s="273">
        <v>796.5</v>
      </c>
      <c r="H34" s="93">
        <f t="shared" si="1"/>
        <v>0</v>
      </c>
      <c r="I34" s="93">
        <f t="shared" si="0"/>
        <v>0</v>
      </c>
    </row>
    <row r="35" spans="2:9" ht="16.5" hidden="1" thickTop="1" thickBot="1" x14ac:dyDescent="0.3">
      <c r="B35" s="272" t="s">
        <v>45</v>
      </c>
      <c r="C35" s="18" t="s">
        <v>14</v>
      </c>
      <c r="D35" s="30">
        <v>5664</v>
      </c>
      <c r="E35" s="8">
        <v>849.6</v>
      </c>
      <c r="F35" s="31">
        <v>1982.3999999999999</v>
      </c>
      <c r="G35" s="273">
        <v>1416</v>
      </c>
      <c r="H35" s="93">
        <f t="shared" si="1"/>
        <v>0</v>
      </c>
      <c r="I35" s="93">
        <f t="shared" si="0"/>
        <v>0</v>
      </c>
    </row>
    <row r="36" spans="2:9" ht="16.5" hidden="1" thickTop="1" thickBot="1" x14ac:dyDescent="0.3">
      <c r="B36" s="272" t="s">
        <v>46</v>
      </c>
      <c r="C36" s="18" t="s">
        <v>14</v>
      </c>
      <c r="D36" s="30">
        <v>9912</v>
      </c>
      <c r="E36" s="8">
        <v>1486.8</v>
      </c>
      <c r="F36" s="31">
        <v>3469.2</v>
      </c>
      <c r="G36" s="273">
        <v>2478</v>
      </c>
      <c r="H36" s="93">
        <f t="shared" si="1"/>
        <v>0</v>
      </c>
      <c r="I36" s="93">
        <f t="shared" si="0"/>
        <v>0</v>
      </c>
    </row>
    <row r="37" spans="2:9" ht="16.5" hidden="1" thickTop="1" thickBot="1" x14ac:dyDescent="0.3">
      <c r="B37" s="272" t="s">
        <v>115</v>
      </c>
      <c r="C37" s="18" t="s">
        <v>14</v>
      </c>
      <c r="D37" s="30">
        <v>18408</v>
      </c>
      <c r="E37" s="8">
        <v>2761.2</v>
      </c>
      <c r="F37" s="31">
        <v>6442.7999999999993</v>
      </c>
      <c r="G37" s="273">
        <v>4602</v>
      </c>
      <c r="H37" s="93">
        <f t="shared" si="1"/>
        <v>0</v>
      </c>
      <c r="I37" s="93">
        <f t="shared" si="0"/>
        <v>0</v>
      </c>
    </row>
    <row r="38" spans="2:9" ht="16.5" hidden="1" thickTop="1" thickBot="1" x14ac:dyDescent="0.3">
      <c r="B38" s="272" t="s">
        <v>116</v>
      </c>
      <c r="C38" s="18" t="s">
        <v>14</v>
      </c>
      <c r="D38" s="30">
        <v>33984</v>
      </c>
      <c r="E38" s="8">
        <v>5097.5999999999995</v>
      </c>
      <c r="F38" s="31">
        <v>11894.4</v>
      </c>
      <c r="G38" s="273">
        <v>8496</v>
      </c>
      <c r="H38" s="93">
        <f t="shared" si="1"/>
        <v>0</v>
      </c>
      <c r="I38" s="93">
        <f t="shared" si="0"/>
        <v>0</v>
      </c>
    </row>
    <row r="39" spans="2:9" ht="16.5" hidden="1" thickTop="1" thickBot="1" x14ac:dyDescent="0.3">
      <c r="B39" s="272" t="s">
        <v>117</v>
      </c>
      <c r="C39" s="18" t="s">
        <v>14</v>
      </c>
      <c r="D39" s="30">
        <v>62304</v>
      </c>
      <c r="E39" s="8">
        <v>9345.6</v>
      </c>
      <c r="F39" s="31">
        <v>21806.399999999998</v>
      </c>
      <c r="G39" s="273">
        <v>15576</v>
      </c>
      <c r="H39" s="93">
        <f t="shared" si="1"/>
        <v>0</v>
      </c>
      <c r="I39" s="93">
        <f t="shared" si="0"/>
        <v>0</v>
      </c>
    </row>
    <row r="40" spans="2:9" ht="16.5" hidden="1" thickTop="1" thickBot="1" x14ac:dyDescent="0.3">
      <c r="B40" s="272" t="s">
        <v>118</v>
      </c>
      <c r="C40" s="18" t="s">
        <v>14</v>
      </c>
      <c r="D40" s="30">
        <v>106200</v>
      </c>
      <c r="E40" s="8">
        <v>15930</v>
      </c>
      <c r="F40" s="31">
        <v>37170</v>
      </c>
      <c r="G40" s="273">
        <v>26550</v>
      </c>
      <c r="H40" s="93">
        <f t="shared" si="1"/>
        <v>0</v>
      </c>
      <c r="I40" s="93">
        <f t="shared" si="0"/>
        <v>0</v>
      </c>
    </row>
    <row r="41" spans="2:9" ht="16.5" hidden="1" thickTop="1" thickBot="1" x14ac:dyDescent="0.3">
      <c r="B41" s="270" t="s">
        <v>10</v>
      </c>
      <c r="C41" s="24" t="s">
        <v>3</v>
      </c>
      <c r="D41" s="25" t="s">
        <v>4</v>
      </c>
      <c r="E41" s="26" t="s">
        <v>5</v>
      </c>
      <c r="F41" s="23" t="s">
        <v>6</v>
      </c>
      <c r="G41" s="271" t="s">
        <v>7</v>
      </c>
      <c r="H41" s="93">
        <f t="shared" si="1"/>
        <v>0</v>
      </c>
      <c r="I41" s="93">
        <f t="shared" si="0"/>
        <v>0</v>
      </c>
    </row>
    <row r="42" spans="2:9" ht="16.5" hidden="1" thickTop="1" thickBot="1" x14ac:dyDescent="0.3">
      <c r="B42" s="272" t="s">
        <v>11</v>
      </c>
      <c r="C42" s="18">
        <v>2</v>
      </c>
      <c r="D42" s="367" t="s">
        <v>47</v>
      </c>
      <c r="E42" s="368"/>
      <c r="F42" s="7">
        <v>2576.3999999999996</v>
      </c>
      <c r="G42" s="273">
        <v>1841.8999999999999</v>
      </c>
      <c r="H42" s="93">
        <f>(IF(COUNT(D50)=0,0,F50)-IF(COUNT(F50)=0,0,F50))*A50*(-1)</f>
        <v>0</v>
      </c>
      <c r="I42" s="93">
        <f t="shared" si="0"/>
        <v>0</v>
      </c>
    </row>
    <row r="43" spans="2:9" ht="16.5" hidden="1" thickTop="1" thickBot="1" x14ac:dyDescent="0.3">
      <c r="B43" s="274" t="s">
        <v>128</v>
      </c>
      <c r="C43" s="18" t="s">
        <v>14</v>
      </c>
      <c r="D43" s="369"/>
      <c r="E43" s="370"/>
      <c r="F43" s="7">
        <v>338.99999999999994</v>
      </c>
      <c r="G43" s="273">
        <v>248.59999999999997</v>
      </c>
      <c r="H43" s="93">
        <f t="shared" si="1"/>
        <v>0</v>
      </c>
      <c r="I43" s="93">
        <f t="shared" si="0"/>
        <v>0</v>
      </c>
    </row>
    <row r="44" spans="2:9" ht="16.5" hidden="1" thickTop="1" thickBot="1" x14ac:dyDescent="0.3">
      <c r="B44" s="272" t="s">
        <v>12</v>
      </c>
      <c r="C44" s="15">
        <v>1</v>
      </c>
      <c r="D44" s="369"/>
      <c r="E44" s="370"/>
      <c r="F44" s="276">
        <v>870.09999999999991</v>
      </c>
      <c r="G44" s="277">
        <v>565</v>
      </c>
      <c r="H44" s="93">
        <f t="shared" si="1"/>
        <v>0</v>
      </c>
      <c r="I44" s="93">
        <f t="shared" si="0"/>
        <v>0</v>
      </c>
    </row>
    <row r="45" spans="2:9" ht="16.5" hidden="1" thickTop="1" thickBot="1" x14ac:dyDescent="0.3">
      <c r="B45" s="272" t="s">
        <v>129</v>
      </c>
      <c r="C45" s="15" t="s">
        <v>14</v>
      </c>
      <c r="D45" s="369"/>
      <c r="E45" s="370"/>
      <c r="F45" s="276">
        <v>146.89999999999998</v>
      </c>
      <c r="G45" s="277">
        <v>112.99999999999999</v>
      </c>
      <c r="H45" s="93">
        <f t="shared" si="1"/>
        <v>0</v>
      </c>
      <c r="I45" s="93">
        <f t="shared" si="0"/>
        <v>0</v>
      </c>
    </row>
    <row r="46" spans="2:9" ht="16.5" hidden="1" thickTop="1" thickBot="1" x14ac:dyDescent="0.3">
      <c r="B46" s="274" t="s">
        <v>48</v>
      </c>
      <c r="C46" s="18">
        <v>2</v>
      </c>
      <c r="D46" s="369"/>
      <c r="E46" s="370"/>
      <c r="F46" s="7">
        <v>2881.4999999999995</v>
      </c>
      <c r="G46" s="273">
        <v>2056.6</v>
      </c>
      <c r="H46" s="93">
        <f t="shared" si="1"/>
        <v>0</v>
      </c>
      <c r="I46" s="93">
        <f t="shared" si="0"/>
        <v>0</v>
      </c>
    </row>
    <row r="47" spans="2:9" ht="16.5" hidden="1" thickTop="1" thickBot="1" x14ac:dyDescent="0.3">
      <c r="B47" s="272" t="s">
        <v>130</v>
      </c>
      <c r="C47" s="18" t="s">
        <v>14</v>
      </c>
      <c r="D47" s="369"/>
      <c r="E47" s="370"/>
      <c r="F47" s="7">
        <v>531.09999999999991</v>
      </c>
      <c r="G47" s="273">
        <v>372.9</v>
      </c>
      <c r="H47" s="93">
        <f t="shared" si="1"/>
        <v>0</v>
      </c>
      <c r="I47" s="93">
        <f t="shared" si="0"/>
        <v>0</v>
      </c>
    </row>
    <row r="48" spans="2:9" ht="16.5" hidden="1" thickTop="1" thickBot="1" x14ac:dyDescent="0.3">
      <c r="B48" s="272" t="s">
        <v>13</v>
      </c>
      <c r="C48" s="18">
        <v>0</v>
      </c>
      <c r="D48" s="369"/>
      <c r="E48" s="370"/>
      <c r="F48" s="276">
        <v>0</v>
      </c>
      <c r="G48" s="277">
        <v>0</v>
      </c>
      <c r="H48" s="93">
        <f t="shared" si="1"/>
        <v>0</v>
      </c>
      <c r="I48" s="93">
        <f t="shared" si="0"/>
        <v>0</v>
      </c>
    </row>
    <row r="49" spans="2:9" ht="16.5" hidden="1" thickTop="1" thickBot="1" x14ac:dyDescent="0.3">
      <c r="B49" s="274" t="s">
        <v>131</v>
      </c>
      <c r="C49" s="18" t="s">
        <v>14</v>
      </c>
      <c r="D49" s="369"/>
      <c r="E49" s="370"/>
      <c r="F49" s="276">
        <v>0</v>
      </c>
      <c r="G49" s="277">
        <v>0</v>
      </c>
      <c r="H49" s="93">
        <f t="shared" si="1"/>
        <v>0</v>
      </c>
      <c r="I49" s="93">
        <f t="shared" si="0"/>
        <v>0</v>
      </c>
    </row>
    <row r="50" spans="2:9" ht="16.5" hidden="1" thickTop="1" thickBot="1" x14ac:dyDescent="0.3">
      <c r="B50" s="272" t="s">
        <v>49</v>
      </c>
      <c r="C50" s="18">
        <v>1</v>
      </c>
      <c r="D50" s="369"/>
      <c r="E50" s="370"/>
      <c r="F50" s="7">
        <v>1977.4999999999998</v>
      </c>
      <c r="G50" s="273">
        <v>1412.4999999999998</v>
      </c>
      <c r="H50" s="93">
        <f t="shared" si="1"/>
        <v>0</v>
      </c>
      <c r="I50" s="93">
        <f t="shared" si="0"/>
        <v>0</v>
      </c>
    </row>
    <row r="51" spans="2:9" ht="16.5" hidden="1" thickTop="1" thickBot="1" x14ac:dyDescent="0.3">
      <c r="B51" s="272" t="s">
        <v>132</v>
      </c>
      <c r="C51" s="18" t="s">
        <v>14</v>
      </c>
      <c r="D51" s="369"/>
      <c r="E51" s="370"/>
      <c r="F51" s="7">
        <v>1977.4999999999998</v>
      </c>
      <c r="G51" s="273">
        <v>1412.4999999999998</v>
      </c>
      <c r="H51" s="93">
        <f t="shared" si="1"/>
        <v>0</v>
      </c>
      <c r="I51" s="93">
        <f t="shared" si="0"/>
        <v>0</v>
      </c>
    </row>
    <row r="52" spans="2:9" ht="16.5" hidden="1" thickTop="1" thickBot="1" x14ac:dyDescent="0.3">
      <c r="B52" s="274" t="s">
        <v>50</v>
      </c>
      <c r="C52" s="18">
        <v>1</v>
      </c>
      <c r="D52" s="369"/>
      <c r="E52" s="370"/>
      <c r="F52" s="276">
        <v>1016.9999999999999</v>
      </c>
      <c r="G52" s="277">
        <v>723.19999999999993</v>
      </c>
      <c r="H52" s="93">
        <f t="shared" si="1"/>
        <v>0</v>
      </c>
      <c r="I52" s="93">
        <f t="shared" si="0"/>
        <v>0</v>
      </c>
    </row>
    <row r="53" spans="2:9" ht="16.5" hidden="1" thickTop="1" thickBot="1" x14ac:dyDescent="0.3">
      <c r="B53" s="272" t="s">
        <v>133</v>
      </c>
      <c r="C53" s="18" t="s">
        <v>14</v>
      </c>
      <c r="D53" s="369"/>
      <c r="E53" s="370"/>
      <c r="F53" s="276">
        <v>203.39999999999998</v>
      </c>
      <c r="G53" s="277">
        <v>146.89999999999998</v>
      </c>
      <c r="H53" s="93">
        <f t="shared" si="1"/>
        <v>0</v>
      </c>
      <c r="I53" s="93">
        <f t="shared" si="0"/>
        <v>0</v>
      </c>
    </row>
    <row r="54" spans="2:9" ht="16.5" hidden="1" thickTop="1" thickBot="1" x14ac:dyDescent="0.3">
      <c r="B54" s="272" t="s">
        <v>15</v>
      </c>
      <c r="C54" s="18">
        <v>1</v>
      </c>
      <c r="D54" s="369"/>
      <c r="E54" s="370"/>
      <c r="F54" s="7">
        <v>790.99999999999989</v>
      </c>
      <c r="G54" s="273">
        <v>565</v>
      </c>
      <c r="H54" s="93">
        <f t="shared" si="1"/>
        <v>0</v>
      </c>
      <c r="I54" s="93">
        <f t="shared" si="0"/>
        <v>0</v>
      </c>
    </row>
    <row r="55" spans="2:9" ht="16.5" hidden="1" thickTop="1" thickBot="1" x14ac:dyDescent="0.3">
      <c r="B55" s="274" t="s">
        <v>134</v>
      </c>
      <c r="C55" s="18" t="s">
        <v>14</v>
      </c>
      <c r="D55" s="369"/>
      <c r="E55" s="370"/>
      <c r="F55" s="7">
        <v>192.1</v>
      </c>
      <c r="G55" s="273">
        <v>135.6</v>
      </c>
      <c r="H55" s="93">
        <f t="shared" si="1"/>
        <v>0</v>
      </c>
      <c r="I55" s="93">
        <f t="shared" si="0"/>
        <v>0</v>
      </c>
    </row>
    <row r="56" spans="2:9" ht="16.5" hidden="1" thickTop="1" thickBot="1" x14ac:dyDescent="0.3">
      <c r="B56" s="272" t="s">
        <v>16</v>
      </c>
      <c r="C56" s="18">
        <v>1</v>
      </c>
      <c r="D56" s="369"/>
      <c r="E56" s="370"/>
      <c r="F56" s="276">
        <v>282.5</v>
      </c>
      <c r="G56" s="277">
        <v>203.39999999999998</v>
      </c>
      <c r="H56" s="93">
        <f t="shared" si="1"/>
        <v>0</v>
      </c>
      <c r="I56" s="93">
        <f t="shared" si="0"/>
        <v>0</v>
      </c>
    </row>
    <row r="57" spans="2:9" ht="16.5" hidden="1" thickTop="1" thickBot="1" x14ac:dyDescent="0.3">
      <c r="B57" s="272" t="s">
        <v>135</v>
      </c>
      <c r="C57" s="18" t="s">
        <v>14</v>
      </c>
      <c r="D57" s="369"/>
      <c r="E57" s="370"/>
      <c r="F57" s="276">
        <v>33.9</v>
      </c>
      <c r="G57" s="277">
        <v>22.599999999999998</v>
      </c>
      <c r="H57" s="93">
        <f t="shared" si="1"/>
        <v>0</v>
      </c>
      <c r="I57" s="93">
        <f t="shared" si="0"/>
        <v>0</v>
      </c>
    </row>
    <row r="58" spans="2:9" ht="16.5" hidden="1" thickTop="1" thickBot="1" x14ac:dyDescent="0.3">
      <c r="B58" s="272" t="s">
        <v>51</v>
      </c>
      <c r="C58" s="18">
        <v>1</v>
      </c>
      <c r="D58" s="369"/>
      <c r="E58" s="370"/>
      <c r="F58" s="7">
        <v>282.5</v>
      </c>
      <c r="G58" s="273">
        <v>203.39999999999998</v>
      </c>
      <c r="H58" s="93">
        <f t="shared" si="1"/>
        <v>0</v>
      </c>
      <c r="I58" s="93">
        <f t="shared" si="0"/>
        <v>0</v>
      </c>
    </row>
    <row r="59" spans="2:9" ht="16.5" hidden="1" thickTop="1" thickBot="1" x14ac:dyDescent="0.3">
      <c r="B59" s="272" t="s">
        <v>136</v>
      </c>
      <c r="C59" s="18" t="s">
        <v>14</v>
      </c>
      <c r="D59" s="369"/>
      <c r="E59" s="370"/>
      <c r="F59" s="7">
        <v>33.9</v>
      </c>
      <c r="G59" s="273">
        <v>22.599999999999998</v>
      </c>
      <c r="H59" s="93">
        <f t="shared" si="1"/>
        <v>0</v>
      </c>
      <c r="I59" s="93">
        <f t="shared" si="0"/>
        <v>0</v>
      </c>
    </row>
    <row r="60" spans="2:9" ht="16.5" hidden="1" thickTop="1" thickBot="1" x14ac:dyDescent="0.3">
      <c r="B60" s="272" t="s">
        <v>278</v>
      </c>
      <c r="C60" s="18">
        <v>1</v>
      </c>
      <c r="D60" s="369"/>
      <c r="E60" s="370"/>
      <c r="F60" s="276">
        <v>1016.9999999999999</v>
      </c>
      <c r="G60" s="277">
        <v>723.19999999999993</v>
      </c>
      <c r="H60" s="93">
        <f t="shared" si="1"/>
        <v>0</v>
      </c>
      <c r="I60" s="93">
        <f t="shared" si="0"/>
        <v>0</v>
      </c>
    </row>
    <row r="61" spans="2:9" ht="16.5" hidden="1" thickTop="1" thickBot="1" x14ac:dyDescent="0.3">
      <c r="B61" s="272" t="s">
        <v>283</v>
      </c>
      <c r="C61" s="18"/>
      <c r="D61" s="371"/>
      <c r="E61" s="372"/>
      <c r="F61" s="276">
        <v>203.39999999999998</v>
      </c>
      <c r="G61" s="277">
        <v>146.89999999999998</v>
      </c>
      <c r="H61" s="93">
        <f t="shared" si="1"/>
        <v>0</v>
      </c>
      <c r="I61" s="93">
        <f t="shared" si="0"/>
        <v>0</v>
      </c>
    </row>
    <row r="62" spans="2:9" ht="16.5" hidden="1" thickTop="1" thickBot="1" x14ac:dyDescent="0.3">
      <c r="B62" s="270" t="s">
        <v>52</v>
      </c>
      <c r="C62" s="26" t="s">
        <v>3</v>
      </c>
      <c r="D62" s="23" t="s">
        <v>4</v>
      </c>
      <c r="E62" s="26" t="s">
        <v>5</v>
      </c>
      <c r="F62" s="23" t="s">
        <v>6</v>
      </c>
      <c r="G62" s="271" t="s">
        <v>7</v>
      </c>
      <c r="H62" s="93">
        <f t="shared" si="1"/>
        <v>0</v>
      </c>
      <c r="I62" s="93">
        <f t="shared" si="0"/>
        <v>0</v>
      </c>
    </row>
    <row r="63" spans="2:9" ht="16.5" hidden="1" thickTop="1" thickBot="1" x14ac:dyDescent="0.3">
      <c r="B63" s="272" t="s">
        <v>53</v>
      </c>
      <c r="C63" s="18">
        <v>2</v>
      </c>
      <c r="D63" s="367" t="s">
        <v>47</v>
      </c>
      <c r="E63" s="373"/>
      <c r="F63" s="31">
        <v>2271.5</v>
      </c>
      <c r="G63" s="273">
        <v>1622.5</v>
      </c>
      <c r="H63" s="93">
        <f t="shared" si="1"/>
        <v>0</v>
      </c>
      <c r="I63" s="93">
        <f t="shared" si="0"/>
        <v>0</v>
      </c>
    </row>
    <row r="64" spans="2:9" ht="16.5" hidden="1" thickTop="1" thickBot="1" x14ac:dyDescent="0.3">
      <c r="B64" s="272" t="s">
        <v>54</v>
      </c>
      <c r="C64" s="18">
        <v>4</v>
      </c>
      <c r="D64" s="369"/>
      <c r="E64" s="374"/>
      <c r="F64" s="31">
        <v>9086</v>
      </c>
      <c r="G64" s="273">
        <v>6490</v>
      </c>
      <c r="H64" s="93">
        <f t="shared" si="1"/>
        <v>0</v>
      </c>
      <c r="I64" s="93">
        <f t="shared" si="0"/>
        <v>0</v>
      </c>
    </row>
    <row r="65" spans="1:9" ht="16.5" hidden="1" thickTop="1" thickBot="1" x14ac:dyDescent="0.3">
      <c r="B65" s="272" t="s">
        <v>55</v>
      </c>
      <c r="C65" s="18">
        <v>2</v>
      </c>
      <c r="D65" s="369"/>
      <c r="E65" s="374"/>
      <c r="F65" s="31">
        <v>1925.0000000000002</v>
      </c>
      <c r="G65" s="273">
        <v>1375</v>
      </c>
      <c r="H65" s="93">
        <f t="shared" si="1"/>
        <v>0</v>
      </c>
      <c r="I65" s="93">
        <f t="shared" si="0"/>
        <v>0</v>
      </c>
    </row>
    <row r="66" spans="1:9" ht="16.5" hidden="1" thickTop="1" thickBot="1" x14ac:dyDescent="0.3">
      <c r="B66" s="272" t="s">
        <v>56</v>
      </c>
      <c r="C66" s="18">
        <v>2</v>
      </c>
      <c r="D66" s="369"/>
      <c r="E66" s="374"/>
      <c r="F66" s="31">
        <v>2271.5</v>
      </c>
      <c r="G66" s="273">
        <v>1622.5</v>
      </c>
      <c r="H66" s="93">
        <f t="shared" si="1"/>
        <v>0</v>
      </c>
      <c r="I66" s="93">
        <f t="shared" si="0"/>
        <v>0</v>
      </c>
    </row>
    <row r="67" spans="1:9" ht="16.5" hidden="1" thickTop="1" thickBot="1" x14ac:dyDescent="0.3">
      <c r="B67" s="272" t="s">
        <v>57</v>
      </c>
      <c r="C67" s="18">
        <v>2</v>
      </c>
      <c r="D67" s="369"/>
      <c r="E67" s="374"/>
      <c r="F67" s="31">
        <v>1925.0000000000002</v>
      </c>
      <c r="G67" s="273">
        <v>1375</v>
      </c>
      <c r="H67" s="93">
        <f t="shared" si="1"/>
        <v>0</v>
      </c>
      <c r="I67" s="93">
        <f t="shared" si="0"/>
        <v>0</v>
      </c>
    </row>
    <row r="68" spans="1:9" ht="16.5" hidden="1" thickTop="1" thickBot="1" x14ac:dyDescent="0.3">
      <c r="B68" s="272" t="s">
        <v>58</v>
      </c>
      <c r="C68" s="18">
        <v>2</v>
      </c>
      <c r="D68" s="369"/>
      <c r="E68" s="374"/>
      <c r="F68" s="31">
        <v>2271.5</v>
      </c>
      <c r="G68" s="273">
        <v>1622.5</v>
      </c>
      <c r="H68" s="93">
        <f t="shared" si="1"/>
        <v>0</v>
      </c>
      <c r="I68" s="93">
        <f t="shared" ref="I68:I131" si="2">(IF(COUNT(E68)=0,0,G68)-IF(COUNT(G68)=0,0,G68))*A68*(-1)</f>
        <v>0</v>
      </c>
    </row>
    <row r="69" spans="1:9" ht="16.5" hidden="1" thickTop="1" thickBot="1" x14ac:dyDescent="0.3">
      <c r="B69" s="272" t="s">
        <v>59</v>
      </c>
      <c r="C69" s="18">
        <v>2</v>
      </c>
      <c r="D69" s="369"/>
      <c r="E69" s="374"/>
      <c r="F69" s="31">
        <v>2271.5</v>
      </c>
      <c r="G69" s="273">
        <v>1622.5</v>
      </c>
      <c r="H69" s="93">
        <f t="shared" ref="H69:H132" si="3">(IF(COUNT(D77)=0,0,F77)-IF(COUNT(F77)=0,0,F77))*A77*(-1)</f>
        <v>0</v>
      </c>
      <c r="I69" s="93">
        <f t="shared" si="2"/>
        <v>0</v>
      </c>
    </row>
    <row r="70" spans="1:9" ht="16.5" hidden="1" thickTop="1" thickBot="1" x14ac:dyDescent="0.3">
      <c r="B70" s="272" t="s">
        <v>60</v>
      </c>
      <c r="C70" s="18">
        <v>2</v>
      </c>
      <c r="D70" s="369"/>
      <c r="E70" s="374"/>
      <c r="F70" s="31">
        <v>2271.5</v>
      </c>
      <c r="G70" s="273">
        <v>1622.5</v>
      </c>
      <c r="H70" s="93">
        <f t="shared" si="3"/>
        <v>0</v>
      </c>
      <c r="I70" s="93">
        <f t="shared" si="2"/>
        <v>0</v>
      </c>
    </row>
    <row r="71" spans="1:9" ht="16.5" hidden="1" thickTop="1" thickBot="1" x14ac:dyDescent="0.3">
      <c r="B71" s="272" t="s">
        <v>61</v>
      </c>
      <c r="C71" s="18">
        <v>2</v>
      </c>
      <c r="D71" s="369"/>
      <c r="E71" s="374"/>
      <c r="F71" s="31">
        <v>1925.0000000000002</v>
      </c>
      <c r="G71" s="273">
        <v>1375</v>
      </c>
      <c r="H71" s="93">
        <f t="shared" si="3"/>
        <v>0</v>
      </c>
      <c r="I71" s="93">
        <f t="shared" si="2"/>
        <v>0</v>
      </c>
    </row>
    <row r="72" spans="1:9" ht="16.5" hidden="1" thickTop="1" thickBot="1" x14ac:dyDescent="0.3">
      <c r="B72" s="272" t="s">
        <v>62</v>
      </c>
      <c r="C72" s="18">
        <v>2</v>
      </c>
      <c r="D72" s="369"/>
      <c r="E72" s="374"/>
      <c r="F72" s="31">
        <v>1925.0000000000002</v>
      </c>
      <c r="G72" s="273">
        <v>1375</v>
      </c>
      <c r="H72" s="93">
        <f t="shared" si="3"/>
        <v>0</v>
      </c>
      <c r="I72" s="93">
        <f t="shared" si="2"/>
        <v>0</v>
      </c>
    </row>
    <row r="73" spans="1:9" ht="16.5" hidden="1" thickTop="1" thickBot="1" x14ac:dyDescent="0.3">
      <c r="B73" s="272" t="s">
        <v>63</v>
      </c>
      <c r="C73" s="18">
        <v>2</v>
      </c>
      <c r="D73" s="369"/>
      <c r="E73" s="374"/>
      <c r="F73" s="31">
        <v>2271.5</v>
      </c>
      <c r="G73" s="273">
        <v>1622.5</v>
      </c>
      <c r="H73" s="93">
        <f t="shared" si="3"/>
        <v>0</v>
      </c>
      <c r="I73" s="93">
        <f t="shared" si="2"/>
        <v>0</v>
      </c>
    </row>
    <row r="74" spans="1:9" ht="16.5" hidden="1" thickTop="1" thickBot="1" x14ac:dyDescent="0.3">
      <c r="B74" s="278" t="s">
        <v>281</v>
      </c>
      <c r="C74" s="279">
        <v>2</v>
      </c>
      <c r="D74" s="369"/>
      <c r="E74" s="374"/>
      <c r="F74" s="31">
        <v>9086</v>
      </c>
      <c r="G74" s="273">
        <v>6490</v>
      </c>
      <c r="H74" s="93">
        <f t="shared" si="3"/>
        <v>0</v>
      </c>
      <c r="I74" s="93">
        <f t="shared" si="2"/>
        <v>0</v>
      </c>
    </row>
    <row r="75" spans="1:9" ht="16.5" hidden="1" thickTop="1" thickBot="1" x14ac:dyDescent="0.3">
      <c r="B75" s="278" t="s">
        <v>280</v>
      </c>
      <c r="C75" s="279">
        <v>2</v>
      </c>
      <c r="D75" s="369"/>
      <c r="E75" s="374"/>
      <c r="F75" s="31">
        <v>2271.5</v>
      </c>
      <c r="G75" s="273">
        <v>1622.5</v>
      </c>
      <c r="H75" s="93">
        <f t="shared" si="3"/>
        <v>0</v>
      </c>
      <c r="I75" s="93">
        <f t="shared" si="2"/>
        <v>0</v>
      </c>
    </row>
    <row r="76" spans="1:9" ht="16.5" hidden="1" thickTop="1" thickBot="1" x14ac:dyDescent="0.3">
      <c r="B76" s="280" t="s">
        <v>64</v>
      </c>
      <c r="C76" s="281">
        <v>2</v>
      </c>
      <c r="D76" s="375"/>
      <c r="E76" s="376"/>
      <c r="F76" s="282">
        <v>1925.0000000000002</v>
      </c>
      <c r="G76" s="283">
        <v>1375</v>
      </c>
      <c r="H76" s="93">
        <f t="shared" si="3"/>
        <v>0</v>
      </c>
      <c r="I76" s="93">
        <f t="shared" si="2"/>
        <v>0</v>
      </c>
    </row>
    <row r="77" spans="1:9" ht="16.5" hidden="1" thickTop="1" thickBot="1" x14ac:dyDescent="0.3">
      <c r="B77" s="13"/>
      <c r="H77" s="93">
        <f t="shared" si="3"/>
        <v>0</v>
      </c>
      <c r="I77" s="93">
        <f t="shared" si="2"/>
        <v>0</v>
      </c>
    </row>
    <row r="78" spans="1:9" ht="24.75" thickTop="1" thickBot="1" x14ac:dyDescent="0.3">
      <c r="A78">
        <v>0</v>
      </c>
      <c r="B78" s="377" t="s">
        <v>137</v>
      </c>
      <c r="C78" s="378"/>
      <c r="D78" s="378"/>
      <c r="E78" s="378"/>
      <c r="F78" s="378"/>
      <c r="G78" s="379"/>
      <c r="H78" s="93">
        <f t="shared" si="3"/>
        <v>0</v>
      </c>
      <c r="I78" s="93">
        <f t="shared" si="2"/>
        <v>0</v>
      </c>
    </row>
    <row r="79" spans="1:9" ht="24.75" hidden="1" thickTop="1" thickBot="1" x14ac:dyDescent="0.3">
      <c r="B79" s="380" t="s">
        <v>101</v>
      </c>
      <c r="C79" s="381"/>
      <c r="D79" s="381"/>
      <c r="E79" s="381"/>
      <c r="F79" s="381"/>
      <c r="G79" s="382"/>
      <c r="H79" s="93">
        <f t="shared" si="3"/>
        <v>0</v>
      </c>
      <c r="I79" s="93">
        <f t="shared" si="2"/>
        <v>0</v>
      </c>
    </row>
    <row r="80" spans="1:9" ht="24.75" hidden="1" thickTop="1" thickBot="1" x14ac:dyDescent="0.3">
      <c r="B80" s="380" t="s">
        <v>0</v>
      </c>
      <c r="C80" s="382"/>
      <c r="D80" s="381" t="s">
        <v>1</v>
      </c>
      <c r="E80" s="382"/>
      <c r="F80" s="380" t="s">
        <v>76</v>
      </c>
      <c r="G80" s="382"/>
      <c r="H80" s="93">
        <f t="shared" si="3"/>
        <v>0</v>
      </c>
      <c r="I80" s="93">
        <f t="shared" si="2"/>
        <v>0</v>
      </c>
    </row>
    <row r="81" spans="1:9" ht="16.5" hidden="1" thickTop="1" thickBot="1" x14ac:dyDescent="0.3">
      <c r="B81" s="19" t="s">
        <v>2</v>
      </c>
      <c r="C81" s="20" t="s">
        <v>3</v>
      </c>
      <c r="D81" s="21" t="s">
        <v>4</v>
      </c>
      <c r="E81" s="22" t="s">
        <v>5</v>
      </c>
      <c r="F81" s="19" t="s">
        <v>6</v>
      </c>
      <c r="G81" s="22" t="s">
        <v>7</v>
      </c>
      <c r="H81" s="93">
        <f t="shared" si="3"/>
        <v>0</v>
      </c>
      <c r="I81" s="93">
        <f t="shared" si="2"/>
        <v>0</v>
      </c>
    </row>
    <row r="82" spans="1:9" ht="15.75" thickTop="1" x14ac:dyDescent="0.25">
      <c r="A82">
        <v>1</v>
      </c>
      <c r="B82" s="4" t="s">
        <v>125</v>
      </c>
      <c r="C82" s="36">
        <v>36</v>
      </c>
      <c r="D82" s="1">
        <v>9112.5</v>
      </c>
      <c r="E82" s="1">
        <v>2278.125</v>
      </c>
      <c r="F82" s="3">
        <v>3037.5</v>
      </c>
      <c r="G82" s="2">
        <v>3796.875</v>
      </c>
      <c r="H82" s="93">
        <f t="shared" si="3"/>
        <v>0</v>
      </c>
      <c r="I82" s="93">
        <f t="shared" si="2"/>
        <v>0</v>
      </c>
    </row>
    <row r="83" spans="1:9" hidden="1" x14ac:dyDescent="0.25">
      <c r="B83" s="23" t="s">
        <v>126</v>
      </c>
      <c r="C83" s="24" t="s">
        <v>119</v>
      </c>
      <c r="D83" s="27" t="s">
        <v>4</v>
      </c>
      <c r="E83" s="28" t="s">
        <v>5</v>
      </c>
      <c r="F83" s="29" t="s">
        <v>6</v>
      </c>
      <c r="G83" s="28" t="s">
        <v>7</v>
      </c>
      <c r="H83" s="93">
        <f t="shared" si="3"/>
        <v>0</v>
      </c>
      <c r="I83" s="93">
        <f t="shared" si="2"/>
        <v>0</v>
      </c>
    </row>
    <row r="84" spans="1:9" hidden="1" x14ac:dyDescent="0.25">
      <c r="B84" s="6" t="s">
        <v>104</v>
      </c>
      <c r="C84" s="15" t="s">
        <v>14</v>
      </c>
      <c r="D84" s="17">
        <v>13800</v>
      </c>
      <c r="E84" s="9">
        <v>3450</v>
      </c>
      <c r="F84" s="17">
        <v>4600</v>
      </c>
      <c r="G84" s="8">
        <v>5750</v>
      </c>
      <c r="H84" s="93">
        <f t="shared" si="3"/>
        <v>0</v>
      </c>
      <c r="I84" s="93">
        <f t="shared" si="2"/>
        <v>0</v>
      </c>
    </row>
    <row r="85" spans="1:9" x14ac:dyDescent="0.25">
      <c r="A85">
        <v>1</v>
      </c>
      <c r="B85" s="6" t="s">
        <v>105</v>
      </c>
      <c r="C85" s="15" t="s">
        <v>14</v>
      </c>
      <c r="D85" s="17">
        <v>24150</v>
      </c>
      <c r="E85" s="9">
        <v>6037.5</v>
      </c>
      <c r="F85" s="7">
        <v>8050</v>
      </c>
      <c r="G85" s="8">
        <v>10062.5</v>
      </c>
      <c r="H85" s="93">
        <f t="shared" si="3"/>
        <v>0</v>
      </c>
      <c r="I85" s="93">
        <f t="shared" si="2"/>
        <v>0</v>
      </c>
    </row>
    <row r="86" spans="1:9" hidden="1" x14ac:dyDescent="0.25">
      <c r="B86" s="6" t="s">
        <v>106</v>
      </c>
      <c r="C86" s="15" t="s">
        <v>14</v>
      </c>
      <c r="D86" s="17">
        <v>44850</v>
      </c>
      <c r="E86" s="9">
        <v>11212.5</v>
      </c>
      <c r="F86" s="7">
        <v>14950</v>
      </c>
      <c r="G86" s="8">
        <v>18687.5</v>
      </c>
      <c r="H86" s="93">
        <f t="shared" si="3"/>
        <v>0</v>
      </c>
      <c r="I86" s="93">
        <f t="shared" si="2"/>
        <v>0</v>
      </c>
    </row>
    <row r="87" spans="1:9" hidden="1" x14ac:dyDescent="0.25">
      <c r="B87" s="6" t="s">
        <v>107</v>
      </c>
      <c r="C87" s="15" t="s">
        <v>14</v>
      </c>
      <c r="D87" s="17">
        <v>77624.999999999985</v>
      </c>
      <c r="E87" s="9">
        <v>19406.249999999996</v>
      </c>
      <c r="F87" s="7">
        <v>25875</v>
      </c>
      <c r="G87" s="8">
        <v>32343.749999999996</v>
      </c>
      <c r="H87" s="93">
        <f t="shared" si="3"/>
        <v>0</v>
      </c>
      <c r="I87" s="93">
        <f t="shared" si="2"/>
        <v>0</v>
      </c>
    </row>
    <row r="88" spans="1:9" hidden="1" x14ac:dyDescent="0.25">
      <c r="B88" s="6" t="s">
        <v>108</v>
      </c>
      <c r="C88" s="15" t="s">
        <v>14</v>
      </c>
      <c r="D88" s="17">
        <v>137999.99999999997</v>
      </c>
      <c r="E88" s="9">
        <v>34499.999999999993</v>
      </c>
      <c r="F88" s="7">
        <v>46000</v>
      </c>
      <c r="G88" s="8">
        <v>57499.999999999993</v>
      </c>
      <c r="H88" s="93">
        <f t="shared" si="3"/>
        <v>0</v>
      </c>
      <c r="I88" s="93">
        <f t="shared" si="2"/>
        <v>0</v>
      </c>
    </row>
    <row r="89" spans="1:9" hidden="1" x14ac:dyDescent="0.25">
      <c r="B89" s="23" t="s">
        <v>24</v>
      </c>
      <c r="C89" s="24" t="s">
        <v>3</v>
      </c>
      <c r="D89" s="25" t="s">
        <v>4</v>
      </c>
      <c r="E89" s="26" t="s">
        <v>5</v>
      </c>
      <c r="F89" s="23" t="s">
        <v>6</v>
      </c>
      <c r="G89" s="26" t="s">
        <v>7</v>
      </c>
      <c r="H89" s="93">
        <f t="shared" si="3"/>
        <v>0</v>
      </c>
      <c r="I89" s="93">
        <f t="shared" si="2"/>
        <v>0</v>
      </c>
    </row>
    <row r="90" spans="1:9" hidden="1" x14ac:dyDescent="0.25">
      <c r="B90" s="6" t="s">
        <v>109</v>
      </c>
      <c r="C90" s="37">
        <v>14.4</v>
      </c>
      <c r="D90" s="17">
        <v>7009.2</v>
      </c>
      <c r="E90" s="9">
        <v>1752.3</v>
      </c>
      <c r="F90" s="17">
        <v>2336.4</v>
      </c>
      <c r="G90" s="8">
        <v>2920.5</v>
      </c>
      <c r="H90" s="93">
        <f t="shared" si="3"/>
        <v>0</v>
      </c>
      <c r="I90" s="93">
        <f t="shared" si="2"/>
        <v>0</v>
      </c>
    </row>
    <row r="91" spans="1:9" hidden="1" x14ac:dyDescent="0.25">
      <c r="B91" s="6" t="s">
        <v>110</v>
      </c>
      <c r="C91" s="37">
        <v>14.4</v>
      </c>
      <c r="D91" s="17">
        <v>9735</v>
      </c>
      <c r="E91" s="9">
        <v>2433.75</v>
      </c>
      <c r="F91" s="17">
        <v>3245.0000000000005</v>
      </c>
      <c r="G91" s="8">
        <v>4056.2500000000005</v>
      </c>
      <c r="H91" s="93">
        <f t="shared" si="3"/>
        <v>0</v>
      </c>
      <c r="I91" s="93">
        <f t="shared" si="2"/>
        <v>0</v>
      </c>
    </row>
    <row r="92" spans="1:9" hidden="1" x14ac:dyDescent="0.25">
      <c r="B92" s="6" t="s">
        <v>111</v>
      </c>
      <c r="C92" s="37">
        <v>14.4</v>
      </c>
      <c r="D92" s="17">
        <v>5062.2</v>
      </c>
      <c r="E92" s="9">
        <v>1265.55</v>
      </c>
      <c r="F92" s="17">
        <v>1687.4</v>
      </c>
      <c r="G92" s="8">
        <v>2109.25</v>
      </c>
      <c r="H92" s="93">
        <f t="shared" si="3"/>
        <v>0</v>
      </c>
      <c r="I92" s="93">
        <f t="shared" si="2"/>
        <v>0</v>
      </c>
    </row>
    <row r="93" spans="1:9" hidden="1" x14ac:dyDescent="0.25">
      <c r="B93" s="6" t="s">
        <v>112</v>
      </c>
      <c r="C93" s="37">
        <v>3.6</v>
      </c>
      <c r="D93" s="17">
        <v>3504.6</v>
      </c>
      <c r="E93" s="9">
        <v>876.15</v>
      </c>
      <c r="F93" s="17">
        <v>1168.2</v>
      </c>
      <c r="G93" s="8">
        <v>1460.25</v>
      </c>
      <c r="H93" s="93">
        <f t="shared" si="3"/>
        <v>0</v>
      </c>
      <c r="I93" s="93">
        <f t="shared" si="2"/>
        <v>0</v>
      </c>
    </row>
    <row r="94" spans="1:9" hidden="1" x14ac:dyDescent="0.25">
      <c r="B94" s="6" t="s">
        <v>113</v>
      </c>
      <c r="C94" s="37">
        <v>39.6</v>
      </c>
      <c r="D94" s="17">
        <v>20592</v>
      </c>
      <c r="E94" s="9">
        <v>5148</v>
      </c>
      <c r="F94" s="17">
        <v>6864</v>
      </c>
      <c r="G94" s="8">
        <v>8580</v>
      </c>
      <c r="H94" s="93">
        <f t="shared" si="3"/>
        <v>0</v>
      </c>
      <c r="I94" s="93">
        <f t="shared" si="2"/>
        <v>0</v>
      </c>
    </row>
    <row r="95" spans="1:9" hidden="1" x14ac:dyDescent="0.25">
      <c r="B95" s="14" t="s">
        <v>127</v>
      </c>
      <c r="C95" s="37">
        <v>4</v>
      </c>
      <c r="D95" s="16">
        <v>3097.5</v>
      </c>
      <c r="E95" s="9">
        <v>774.375</v>
      </c>
      <c r="F95" s="17">
        <v>1032.5</v>
      </c>
      <c r="G95" s="8">
        <v>1290.625</v>
      </c>
      <c r="H95" s="93">
        <f t="shared" si="3"/>
        <v>0</v>
      </c>
      <c r="I95" s="93">
        <f t="shared" si="2"/>
        <v>0</v>
      </c>
    </row>
    <row r="96" spans="1:9" hidden="1" x14ac:dyDescent="0.25">
      <c r="B96" s="29" t="s">
        <v>80</v>
      </c>
      <c r="C96" s="39" t="s">
        <v>3</v>
      </c>
      <c r="D96" s="25" t="s">
        <v>4</v>
      </c>
      <c r="E96" s="26" t="s">
        <v>5</v>
      </c>
      <c r="F96" s="23" t="s">
        <v>6</v>
      </c>
      <c r="G96" s="26" t="s">
        <v>7</v>
      </c>
      <c r="H96" s="93">
        <f t="shared" si="3"/>
        <v>0</v>
      </c>
      <c r="I96" s="93">
        <f t="shared" si="2"/>
        <v>0</v>
      </c>
    </row>
    <row r="97" spans="1:9" hidden="1" x14ac:dyDescent="0.25">
      <c r="B97" s="40" t="s">
        <v>29</v>
      </c>
      <c r="C97" s="41" t="s">
        <v>14</v>
      </c>
      <c r="D97" s="17">
        <v>597.375</v>
      </c>
      <c r="E97" s="9">
        <v>149.34375</v>
      </c>
      <c r="F97" s="17">
        <v>199.125</v>
      </c>
      <c r="G97" s="8">
        <v>248.90625</v>
      </c>
      <c r="H97" s="93">
        <f t="shared" si="3"/>
        <v>0</v>
      </c>
      <c r="I97" s="93">
        <f t="shared" si="2"/>
        <v>0</v>
      </c>
    </row>
    <row r="98" spans="1:9" hidden="1" x14ac:dyDescent="0.25">
      <c r="B98" s="40" t="s">
        <v>30</v>
      </c>
      <c r="C98" s="42" t="s">
        <v>14</v>
      </c>
      <c r="D98" s="17">
        <v>995.625</v>
      </c>
      <c r="E98" s="9">
        <v>248.90625</v>
      </c>
      <c r="F98" s="17">
        <v>331.875</v>
      </c>
      <c r="G98" s="8">
        <v>414.84375</v>
      </c>
      <c r="H98" s="93">
        <f t="shared" si="3"/>
        <v>0</v>
      </c>
      <c r="I98" s="93">
        <f t="shared" si="2"/>
        <v>0</v>
      </c>
    </row>
    <row r="99" spans="1:9" hidden="1" x14ac:dyDescent="0.25">
      <c r="B99" s="43" t="s">
        <v>31</v>
      </c>
      <c r="C99" s="44" t="s">
        <v>14</v>
      </c>
      <c r="D99" s="17">
        <v>1593</v>
      </c>
      <c r="E99" s="9">
        <v>398.25</v>
      </c>
      <c r="F99" s="17">
        <v>531</v>
      </c>
      <c r="G99" s="8">
        <v>663.75</v>
      </c>
      <c r="H99" s="93">
        <f t="shared" si="3"/>
        <v>0</v>
      </c>
      <c r="I99" s="93">
        <f t="shared" si="2"/>
        <v>0</v>
      </c>
    </row>
    <row r="100" spans="1:9" hidden="1" x14ac:dyDescent="0.25">
      <c r="B100" s="45" t="s">
        <v>32</v>
      </c>
      <c r="C100" s="46" t="s">
        <v>14</v>
      </c>
      <c r="D100" s="17">
        <v>2389.5</v>
      </c>
      <c r="E100" s="9">
        <v>597.375</v>
      </c>
      <c r="F100" s="17">
        <v>796.5</v>
      </c>
      <c r="G100" s="8">
        <v>995.625</v>
      </c>
      <c r="H100" s="93">
        <f t="shared" si="3"/>
        <v>0</v>
      </c>
      <c r="I100" s="93">
        <f t="shared" si="2"/>
        <v>0</v>
      </c>
    </row>
    <row r="101" spans="1:9" hidden="1" x14ac:dyDescent="0.25">
      <c r="B101" s="40" t="s">
        <v>33</v>
      </c>
      <c r="C101" s="46"/>
      <c r="D101" s="17">
        <v>3982.5</v>
      </c>
      <c r="E101" s="9">
        <v>995.625</v>
      </c>
      <c r="F101" s="17">
        <v>1327.5</v>
      </c>
      <c r="G101" s="8">
        <v>1659.375</v>
      </c>
      <c r="H101" s="93">
        <f t="shared" si="3"/>
        <v>0</v>
      </c>
      <c r="I101" s="93">
        <f t="shared" si="2"/>
        <v>0</v>
      </c>
    </row>
    <row r="102" spans="1:9" hidden="1" x14ac:dyDescent="0.25">
      <c r="B102" s="47" t="s">
        <v>34</v>
      </c>
      <c r="C102" s="48"/>
      <c r="D102" s="17">
        <v>5752.5</v>
      </c>
      <c r="E102" s="9">
        <v>1438.125</v>
      </c>
      <c r="F102" s="17">
        <v>1917.5</v>
      </c>
      <c r="G102" s="8">
        <v>2396.875</v>
      </c>
      <c r="H102" s="93">
        <f t="shared" si="3"/>
        <v>0</v>
      </c>
      <c r="I102" s="93">
        <f t="shared" si="2"/>
        <v>0</v>
      </c>
    </row>
    <row r="103" spans="1:9" hidden="1" x14ac:dyDescent="0.25">
      <c r="B103" s="23" t="s">
        <v>9</v>
      </c>
      <c r="C103" s="24" t="s">
        <v>3</v>
      </c>
      <c r="D103" s="25" t="s">
        <v>4</v>
      </c>
      <c r="E103" s="26" t="s">
        <v>5</v>
      </c>
      <c r="F103" s="23" t="s">
        <v>6</v>
      </c>
      <c r="G103" s="26" t="s">
        <v>7</v>
      </c>
      <c r="H103" s="93">
        <f t="shared" si="3"/>
        <v>0</v>
      </c>
      <c r="I103" s="93">
        <f t="shared" si="2"/>
        <v>0</v>
      </c>
    </row>
    <row r="104" spans="1:9" x14ac:dyDescent="0.25">
      <c r="A104">
        <v>1</v>
      </c>
      <c r="B104" s="14" t="s">
        <v>138</v>
      </c>
      <c r="C104" s="49">
        <v>4</v>
      </c>
      <c r="D104" s="30">
        <v>849.6</v>
      </c>
      <c r="E104" s="8">
        <v>212.4</v>
      </c>
      <c r="F104" s="31">
        <v>283.2</v>
      </c>
      <c r="G104" s="8">
        <v>354</v>
      </c>
      <c r="H104" s="93">
        <f t="shared" si="3"/>
        <v>0</v>
      </c>
      <c r="I104" s="93">
        <f t="shared" si="2"/>
        <v>0</v>
      </c>
    </row>
    <row r="105" spans="1:9" hidden="1" x14ac:dyDescent="0.25">
      <c r="B105" s="14" t="s">
        <v>139</v>
      </c>
      <c r="C105" s="49">
        <v>3.6</v>
      </c>
      <c r="D105" s="30">
        <v>2124</v>
      </c>
      <c r="E105" s="8">
        <v>531</v>
      </c>
      <c r="F105" s="31">
        <v>708</v>
      </c>
      <c r="G105" s="8">
        <v>885</v>
      </c>
      <c r="H105" s="93">
        <f t="shared" si="3"/>
        <v>0</v>
      </c>
      <c r="I105" s="93">
        <f t="shared" si="2"/>
        <v>0</v>
      </c>
    </row>
    <row r="106" spans="1:9" hidden="1" x14ac:dyDescent="0.25">
      <c r="B106" s="14" t="s">
        <v>140</v>
      </c>
      <c r="C106" s="49">
        <v>7.2</v>
      </c>
      <c r="D106" s="30">
        <v>2655</v>
      </c>
      <c r="E106" s="8">
        <v>1991.25</v>
      </c>
      <c r="F106" s="31">
        <v>884.91149999999993</v>
      </c>
      <c r="G106" s="8">
        <v>1106.2500884999999</v>
      </c>
      <c r="H106" s="93">
        <f t="shared" si="3"/>
        <v>0</v>
      </c>
      <c r="I106" s="93">
        <f t="shared" si="2"/>
        <v>0</v>
      </c>
    </row>
    <row r="107" spans="1:9" hidden="1" x14ac:dyDescent="0.25">
      <c r="B107" s="14" t="s">
        <v>141</v>
      </c>
      <c r="C107" s="49">
        <v>14.4</v>
      </c>
      <c r="D107" s="30">
        <v>2832</v>
      </c>
      <c r="E107" s="8">
        <v>2124</v>
      </c>
      <c r="F107" s="31">
        <v>943.99056000000007</v>
      </c>
      <c r="G107" s="8">
        <v>1180.0000944000001</v>
      </c>
      <c r="H107" s="93">
        <f t="shared" si="3"/>
        <v>0</v>
      </c>
      <c r="I107" s="93">
        <f t="shared" si="2"/>
        <v>0</v>
      </c>
    </row>
    <row r="108" spans="1:9" hidden="1" x14ac:dyDescent="0.25">
      <c r="B108" s="14" t="s">
        <v>142</v>
      </c>
      <c r="C108" s="49">
        <v>7.2</v>
      </c>
      <c r="D108" s="30">
        <v>2832</v>
      </c>
      <c r="E108" s="8">
        <v>2124</v>
      </c>
      <c r="F108" s="31">
        <v>943.99056000000007</v>
      </c>
      <c r="G108" s="8">
        <v>1180.0000944000001</v>
      </c>
      <c r="H108" s="93">
        <f t="shared" si="3"/>
        <v>0</v>
      </c>
      <c r="I108" s="93">
        <f t="shared" si="2"/>
        <v>0</v>
      </c>
    </row>
    <row r="109" spans="1:9" hidden="1" x14ac:dyDescent="0.25">
      <c r="B109" s="14" t="s">
        <v>120</v>
      </c>
      <c r="C109" s="49">
        <v>18</v>
      </c>
      <c r="D109" s="30">
        <v>2832</v>
      </c>
      <c r="E109" s="8">
        <v>2124</v>
      </c>
      <c r="F109" s="31">
        <v>943.99056000000007</v>
      </c>
      <c r="G109" s="8">
        <v>1180.0000944000001</v>
      </c>
      <c r="H109" s="93">
        <f t="shared" si="3"/>
        <v>0</v>
      </c>
      <c r="I109" s="93">
        <f t="shared" si="2"/>
        <v>0</v>
      </c>
    </row>
    <row r="110" spans="1:9" hidden="1" x14ac:dyDescent="0.25">
      <c r="B110" s="6" t="s">
        <v>114</v>
      </c>
      <c r="C110" s="49">
        <v>28.8</v>
      </c>
      <c r="D110" s="17">
        <v>52800</v>
      </c>
      <c r="E110" s="9">
        <v>13200</v>
      </c>
      <c r="F110" s="17">
        <v>17600</v>
      </c>
      <c r="G110" s="8">
        <v>22000</v>
      </c>
      <c r="H110" s="93">
        <f t="shared" si="3"/>
        <v>0</v>
      </c>
      <c r="I110" s="93">
        <f t="shared" si="2"/>
        <v>0</v>
      </c>
    </row>
    <row r="111" spans="1:9" hidden="1" x14ac:dyDescent="0.25">
      <c r="B111" s="23" t="s">
        <v>68</v>
      </c>
      <c r="C111" s="24" t="s">
        <v>3</v>
      </c>
      <c r="D111" s="25" t="s">
        <v>4</v>
      </c>
      <c r="E111" s="26" t="s">
        <v>5</v>
      </c>
      <c r="F111" s="23" t="s">
        <v>6</v>
      </c>
      <c r="G111" s="26" t="s">
        <v>7</v>
      </c>
      <c r="H111" s="93">
        <f t="shared" si="3"/>
        <v>0</v>
      </c>
      <c r="I111" s="93">
        <f t="shared" si="2"/>
        <v>0</v>
      </c>
    </row>
    <row r="112" spans="1:9" hidden="1" x14ac:dyDescent="0.25">
      <c r="B112" s="6" t="s">
        <v>44</v>
      </c>
      <c r="C112" s="49"/>
      <c r="D112" s="16">
        <v>1911.6</v>
      </c>
      <c r="E112" s="9">
        <v>477.9</v>
      </c>
      <c r="F112" s="17">
        <v>637.20000000000005</v>
      </c>
      <c r="G112" s="8">
        <v>796.5</v>
      </c>
      <c r="H112" s="93">
        <f t="shared" si="3"/>
        <v>0</v>
      </c>
      <c r="I112" s="93">
        <f t="shared" si="2"/>
        <v>0</v>
      </c>
    </row>
    <row r="113" spans="1:9" hidden="1" x14ac:dyDescent="0.25">
      <c r="B113" s="6" t="s">
        <v>45</v>
      </c>
      <c r="C113" s="49"/>
      <c r="D113" s="16">
        <v>3398.4</v>
      </c>
      <c r="E113" s="9">
        <v>849.6</v>
      </c>
      <c r="F113" s="17">
        <v>1132.8</v>
      </c>
      <c r="G113" s="8">
        <v>1416</v>
      </c>
      <c r="H113" s="93">
        <f t="shared" si="3"/>
        <v>0</v>
      </c>
      <c r="I113" s="93">
        <f t="shared" si="2"/>
        <v>0</v>
      </c>
    </row>
    <row r="114" spans="1:9" hidden="1" x14ac:dyDescent="0.25">
      <c r="B114" s="6" t="s">
        <v>46</v>
      </c>
      <c r="C114" s="49"/>
      <c r="D114" s="16">
        <v>5947.2</v>
      </c>
      <c r="E114" s="9">
        <v>1486.8</v>
      </c>
      <c r="F114" s="17">
        <v>1982.4</v>
      </c>
      <c r="G114" s="8">
        <v>2478</v>
      </c>
      <c r="H114" s="93">
        <f t="shared" si="3"/>
        <v>0</v>
      </c>
      <c r="I114" s="93">
        <f t="shared" si="2"/>
        <v>0</v>
      </c>
    </row>
    <row r="115" spans="1:9" x14ac:dyDescent="0.25">
      <c r="A115">
        <v>1</v>
      </c>
      <c r="B115" s="6" t="s">
        <v>115</v>
      </c>
      <c r="C115" s="49"/>
      <c r="D115" s="16">
        <v>11044.8</v>
      </c>
      <c r="E115" s="9">
        <v>2761.2</v>
      </c>
      <c r="F115" s="17">
        <v>3681.6000000000004</v>
      </c>
      <c r="G115" s="8">
        <v>4602</v>
      </c>
      <c r="H115" s="93">
        <f t="shared" si="3"/>
        <v>0</v>
      </c>
      <c r="I115" s="93">
        <f t="shared" si="2"/>
        <v>0</v>
      </c>
    </row>
    <row r="116" spans="1:9" hidden="1" x14ac:dyDescent="0.25">
      <c r="B116" s="6" t="s">
        <v>116</v>
      </c>
      <c r="C116" s="49"/>
      <c r="D116" s="16">
        <v>20390.399999999998</v>
      </c>
      <c r="E116" s="9">
        <v>5097.5999999999995</v>
      </c>
      <c r="F116" s="17">
        <v>6796.8</v>
      </c>
      <c r="G116" s="8">
        <v>8496</v>
      </c>
      <c r="H116" s="93">
        <f t="shared" si="3"/>
        <v>0</v>
      </c>
      <c r="I116" s="93">
        <f t="shared" si="2"/>
        <v>0</v>
      </c>
    </row>
    <row r="117" spans="1:9" hidden="1" x14ac:dyDescent="0.25">
      <c r="B117" s="6" t="s">
        <v>117</v>
      </c>
      <c r="C117" s="49"/>
      <c r="D117" s="16">
        <v>37382.400000000001</v>
      </c>
      <c r="E117" s="9">
        <v>9345.6</v>
      </c>
      <c r="F117" s="17">
        <v>12460.800000000001</v>
      </c>
      <c r="G117" s="8">
        <v>15576</v>
      </c>
      <c r="H117" s="93">
        <f t="shared" si="3"/>
        <v>0</v>
      </c>
      <c r="I117" s="93">
        <f t="shared" si="2"/>
        <v>0</v>
      </c>
    </row>
    <row r="118" spans="1:9" hidden="1" x14ac:dyDescent="0.25">
      <c r="B118" s="6" t="s">
        <v>118</v>
      </c>
      <c r="C118" s="49"/>
      <c r="D118" s="16">
        <v>63720</v>
      </c>
      <c r="E118" s="9">
        <v>15930</v>
      </c>
      <c r="F118" s="17">
        <v>21240</v>
      </c>
      <c r="G118" s="8">
        <v>26550</v>
      </c>
      <c r="H118" s="93">
        <f t="shared" si="3"/>
        <v>0</v>
      </c>
      <c r="I118" s="93">
        <f t="shared" si="2"/>
        <v>0</v>
      </c>
    </row>
    <row r="119" spans="1:9" hidden="1" x14ac:dyDescent="0.25">
      <c r="B119" s="23" t="s">
        <v>10</v>
      </c>
      <c r="C119" s="24" t="s">
        <v>3</v>
      </c>
      <c r="D119" s="25" t="s">
        <v>4</v>
      </c>
      <c r="E119" s="26" t="s">
        <v>5</v>
      </c>
      <c r="F119" s="23" t="s">
        <v>6</v>
      </c>
      <c r="G119" s="26" t="s">
        <v>7</v>
      </c>
      <c r="H119" s="93">
        <f t="shared" si="3"/>
        <v>0</v>
      </c>
      <c r="I119" s="93">
        <f t="shared" si="2"/>
        <v>0</v>
      </c>
    </row>
    <row r="120" spans="1:9" x14ac:dyDescent="0.25">
      <c r="A120">
        <v>1</v>
      </c>
      <c r="B120" s="6" t="s">
        <v>11</v>
      </c>
      <c r="C120" s="49">
        <v>1.2</v>
      </c>
      <c r="D120" s="367" t="s">
        <v>47</v>
      </c>
      <c r="E120" s="373"/>
      <c r="F120" s="31">
        <v>0</v>
      </c>
      <c r="G120" s="35">
        <v>1841.8999999999999</v>
      </c>
      <c r="H120" s="93">
        <f t="shared" si="3"/>
        <v>0</v>
      </c>
      <c r="I120" s="93">
        <f t="shared" si="2"/>
        <v>1841.8999999999999</v>
      </c>
    </row>
    <row r="121" spans="1:9" x14ac:dyDescent="0.25">
      <c r="A121">
        <v>1</v>
      </c>
      <c r="B121" s="14" t="s">
        <v>121</v>
      </c>
      <c r="C121" s="49">
        <v>0.6</v>
      </c>
      <c r="D121" s="369"/>
      <c r="E121" s="374"/>
      <c r="F121" s="34">
        <v>0</v>
      </c>
      <c r="G121" s="35">
        <v>565</v>
      </c>
      <c r="H121" s="93">
        <f t="shared" si="3"/>
        <v>0</v>
      </c>
      <c r="I121" s="93">
        <f t="shared" si="2"/>
        <v>565</v>
      </c>
    </row>
    <row r="122" spans="1:9" x14ac:dyDescent="0.25">
      <c r="A122">
        <v>1</v>
      </c>
      <c r="B122" s="6" t="s">
        <v>48</v>
      </c>
      <c r="C122" s="49">
        <v>1.2</v>
      </c>
      <c r="D122" s="369"/>
      <c r="E122" s="374"/>
      <c r="F122" s="31">
        <v>0</v>
      </c>
      <c r="G122" s="35">
        <v>2056.6</v>
      </c>
      <c r="H122" s="93">
        <f t="shared" si="3"/>
        <v>0</v>
      </c>
      <c r="I122" s="93">
        <f t="shared" si="2"/>
        <v>2056.6</v>
      </c>
    </row>
    <row r="123" spans="1:9" ht="15.75" thickBot="1" x14ac:dyDescent="0.3">
      <c r="A123">
        <v>1</v>
      </c>
      <c r="B123" s="6" t="s">
        <v>13</v>
      </c>
      <c r="C123" s="49">
        <v>0</v>
      </c>
      <c r="D123" s="369"/>
      <c r="E123" s="374"/>
      <c r="F123" s="31">
        <v>0</v>
      </c>
      <c r="G123" s="35">
        <v>0</v>
      </c>
      <c r="H123" s="93">
        <f t="shared" si="3"/>
        <v>0</v>
      </c>
      <c r="I123" s="93">
        <f t="shared" si="2"/>
        <v>0</v>
      </c>
    </row>
    <row r="124" spans="1:9" ht="15.75" hidden="1" thickBot="1" x14ac:dyDescent="0.3">
      <c r="B124" s="6" t="s">
        <v>49</v>
      </c>
      <c r="C124" s="49">
        <v>0.6</v>
      </c>
      <c r="D124" s="369"/>
      <c r="E124" s="374"/>
      <c r="F124" s="31">
        <v>0</v>
      </c>
      <c r="G124" s="35">
        <v>1412.4999999999998</v>
      </c>
      <c r="H124" s="93">
        <f t="shared" si="3"/>
        <v>0</v>
      </c>
      <c r="I124" s="93">
        <f t="shared" si="2"/>
        <v>0</v>
      </c>
    </row>
    <row r="125" spans="1:9" ht="15.75" hidden="1" thickBot="1" x14ac:dyDescent="0.3">
      <c r="B125" s="6" t="s">
        <v>50</v>
      </c>
      <c r="C125" s="49">
        <v>0.6</v>
      </c>
      <c r="D125" s="369"/>
      <c r="E125" s="374"/>
      <c r="F125" s="31">
        <v>0</v>
      </c>
      <c r="G125" s="35">
        <v>723.19999999999993</v>
      </c>
      <c r="H125" s="93">
        <f t="shared" si="3"/>
        <v>0</v>
      </c>
      <c r="I125" s="93">
        <f t="shared" si="2"/>
        <v>0</v>
      </c>
    </row>
    <row r="126" spans="1:9" ht="15.75" hidden="1" thickBot="1" x14ac:dyDescent="0.3">
      <c r="B126" s="6" t="s">
        <v>15</v>
      </c>
      <c r="C126" s="49">
        <v>0.6</v>
      </c>
      <c r="D126" s="371"/>
      <c r="E126" s="384"/>
      <c r="F126" s="31">
        <v>0</v>
      </c>
      <c r="G126" s="35">
        <v>565</v>
      </c>
      <c r="H126" s="93">
        <f t="shared" si="3"/>
        <v>0</v>
      </c>
      <c r="I126" s="93">
        <f t="shared" si="2"/>
        <v>0</v>
      </c>
    </row>
    <row r="127" spans="1:9" ht="15.75" hidden="1" thickBot="1" x14ac:dyDescent="0.3">
      <c r="B127" s="23" t="s">
        <v>52</v>
      </c>
      <c r="C127" s="24" t="s">
        <v>3</v>
      </c>
      <c r="D127" s="25" t="s">
        <v>4</v>
      </c>
      <c r="E127" s="26" t="s">
        <v>5</v>
      </c>
      <c r="F127" s="23" t="s">
        <v>6</v>
      </c>
      <c r="G127" s="26" t="s">
        <v>7</v>
      </c>
      <c r="H127" s="93">
        <f t="shared" si="3"/>
        <v>0</v>
      </c>
      <c r="I127" s="93">
        <f t="shared" si="2"/>
        <v>0</v>
      </c>
    </row>
    <row r="128" spans="1:9" ht="15.75" hidden="1" thickBot="1" x14ac:dyDescent="0.3">
      <c r="B128" s="6" t="s">
        <v>143</v>
      </c>
      <c r="C128" s="49">
        <v>1.2</v>
      </c>
      <c r="D128" s="367" t="s">
        <v>47</v>
      </c>
      <c r="E128" s="373"/>
      <c r="F128" s="31">
        <v>0</v>
      </c>
      <c r="G128" s="8">
        <v>1622.5</v>
      </c>
      <c r="H128" s="93">
        <f t="shared" si="3"/>
        <v>0</v>
      </c>
      <c r="I128" s="93">
        <f t="shared" si="2"/>
        <v>0</v>
      </c>
    </row>
    <row r="129" spans="2:9" ht="15.75" hidden="1" thickBot="1" x14ac:dyDescent="0.3">
      <c r="B129" s="6" t="s">
        <v>144</v>
      </c>
      <c r="C129" s="49">
        <v>2.4</v>
      </c>
      <c r="D129" s="369"/>
      <c r="E129" s="374"/>
      <c r="F129" s="31">
        <v>0</v>
      </c>
      <c r="G129" s="8">
        <v>6490</v>
      </c>
      <c r="H129" s="93">
        <f t="shared" si="3"/>
        <v>0</v>
      </c>
      <c r="I129" s="93">
        <f t="shared" si="2"/>
        <v>0</v>
      </c>
    </row>
    <row r="130" spans="2:9" ht="15.75" hidden="1" thickBot="1" x14ac:dyDescent="0.3">
      <c r="B130" s="6" t="s">
        <v>145</v>
      </c>
      <c r="C130" s="49">
        <v>1.2</v>
      </c>
      <c r="D130" s="369"/>
      <c r="E130" s="374"/>
      <c r="F130" s="31">
        <v>0</v>
      </c>
      <c r="G130" s="8">
        <v>1375</v>
      </c>
      <c r="H130" s="93">
        <f t="shared" si="3"/>
        <v>0</v>
      </c>
      <c r="I130" s="93">
        <f t="shared" si="2"/>
        <v>0</v>
      </c>
    </row>
    <row r="131" spans="2:9" ht="15.75" hidden="1" thickBot="1" x14ac:dyDescent="0.3">
      <c r="B131" s="6" t="s">
        <v>146</v>
      </c>
      <c r="C131" s="49">
        <v>1.2</v>
      </c>
      <c r="D131" s="369"/>
      <c r="E131" s="374"/>
      <c r="F131" s="31">
        <v>0</v>
      </c>
      <c r="G131" s="8">
        <v>1622.5</v>
      </c>
      <c r="H131" s="93">
        <f t="shared" si="3"/>
        <v>0</v>
      </c>
      <c r="I131" s="93">
        <f t="shared" si="2"/>
        <v>0</v>
      </c>
    </row>
    <row r="132" spans="2:9" ht="15.75" hidden="1" thickBot="1" x14ac:dyDescent="0.3">
      <c r="B132" s="6" t="s">
        <v>147</v>
      </c>
      <c r="C132" s="49">
        <v>1.2</v>
      </c>
      <c r="D132" s="369"/>
      <c r="E132" s="374"/>
      <c r="F132" s="31">
        <v>0</v>
      </c>
      <c r="G132" s="8">
        <v>1375</v>
      </c>
      <c r="H132" s="93">
        <f t="shared" si="3"/>
        <v>0</v>
      </c>
      <c r="I132" s="93">
        <f t="shared" ref="I132:I195" si="4">(IF(COUNT(E132)=0,0,G132)-IF(COUNT(G132)=0,0,G132))*A132*(-1)</f>
        <v>0</v>
      </c>
    </row>
    <row r="133" spans="2:9" ht="15.75" hidden="1" thickBot="1" x14ac:dyDescent="0.3">
      <c r="B133" s="6" t="s">
        <v>148</v>
      </c>
      <c r="C133" s="49">
        <v>1.2</v>
      </c>
      <c r="D133" s="369"/>
      <c r="E133" s="374"/>
      <c r="F133" s="31">
        <v>0</v>
      </c>
      <c r="G133" s="8">
        <v>1622.5</v>
      </c>
      <c r="H133" s="93">
        <f t="shared" ref="H133:H196" si="5">(IF(COUNT(D141)=0,0,F141)-IF(COUNT(F141)=0,0,F141))*A141*(-1)</f>
        <v>0</v>
      </c>
      <c r="I133" s="93">
        <f t="shared" si="4"/>
        <v>0</v>
      </c>
    </row>
    <row r="134" spans="2:9" ht="15.75" hidden="1" thickBot="1" x14ac:dyDescent="0.3">
      <c r="B134" s="6" t="s">
        <v>149</v>
      </c>
      <c r="C134" s="49">
        <v>1.2</v>
      </c>
      <c r="D134" s="369"/>
      <c r="E134" s="374"/>
      <c r="F134" s="31">
        <v>0</v>
      </c>
      <c r="G134" s="8">
        <v>1622.5</v>
      </c>
      <c r="H134" s="93">
        <f t="shared" si="5"/>
        <v>0</v>
      </c>
      <c r="I134" s="93">
        <f t="shared" si="4"/>
        <v>0</v>
      </c>
    </row>
    <row r="135" spans="2:9" ht="15.75" hidden="1" thickBot="1" x14ac:dyDescent="0.3">
      <c r="B135" s="6" t="s">
        <v>150</v>
      </c>
      <c r="C135" s="49">
        <v>1</v>
      </c>
      <c r="D135" s="369"/>
      <c r="E135" s="374"/>
      <c r="F135" s="31">
        <v>0</v>
      </c>
      <c r="G135" s="8">
        <v>1622.5</v>
      </c>
      <c r="H135" s="93">
        <f t="shared" si="5"/>
        <v>0</v>
      </c>
      <c r="I135" s="93">
        <f t="shared" si="4"/>
        <v>0</v>
      </c>
    </row>
    <row r="136" spans="2:9" ht="15.75" hidden="1" thickBot="1" x14ac:dyDescent="0.3">
      <c r="B136" s="6" t="s">
        <v>151</v>
      </c>
      <c r="C136" s="49">
        <v>1</v>
      </c>
      <c r="D136" s="369"/>
      <c r="E136" s="374"/>
      <c r="F136" s="31">
        <v>0</v>
      </c>
      <c r="G136" s="8">
        <v>1375</v>
      </c>
      <c r="H136" s="93">
        <f t="shared" si="5"/>
        <v>0</v>
      </c>
      <c r="I136" s="93">
        <f t="shared" si="4"/>
        <v>0</v>
      </c>
    </row>
    <row r="137" spans="2:9" ht="15.75" hidden="1" thickBot="1" x14ac:dyDescent="0.3">
      <c r="B137" s="6" t="s">
        <v>152</v>
      </c>
      <c r="C137" s="49">
        <v>1</v>
      </c>
      <c r="D137" s="369"/>
      <c r="E137" s="374"/>
      <c r="F137" s="31">
        <v>0</v>
      </c>
      <c r="G137" s="8">
        <v>1375</v>
      </c>
      <c r="H137" s="93">
        <f t="shared" si="5"/>
        <v>0</v>
      </c>
      <c r="I137" s="93">
        <f t="shared" si="4"/>
        <v>0</v>
      </c>
    </row>
    <row r="138" spans="2:9" ht="15.75" hidden="1" thickBot="1" x14ac:dyDescent="0.3">
      <c r="B138" s="6" t="s">
        <v>153</v>
      </c>
      <c r="C138" s="49">
        <v>1.2</v>
      </c>
      <c r="D138" s="369"/>
      <c r="E138" s="374"/>
      <c r="F138" s="31">
        <v>0</v>
      </c>
      <c r="G138" s="8">
        <v>1622.5</v>
      </c>
      <c r="H138" s="93">
        <f t="shared" si="5"/>
        <v>0</v>
      </c>
      <c r="I138" s="93">
        <f t="shared" si="4"/>
        <v>0</v>
      </c>
    </row>
    <row r="139" spans="2:9" ht="15.75" hidden="1" thickBot="1" x14ac:dyDescent="0.3">
      <c r="B139" s="10" t="s">
        <v>154</v>
      </c>
      <c r="C139" s="50">
        <v>1.2</v>
      </c>
      <c r="D139" s="385"/>
      <c r="E139" s="386"/>
      <c r="F139" s="11">
        <v>0</v>
      </c>
      <c r="G139" s="12">
        <v>1375</v>
      </c>
      <c r="H139" s="93">
        <f t="shared" si="5"/>
        <v>0</v>
      </c>
      <c r="I139" s="93">
        <f t="shared" si="4"/>
        <v>0</v>
      </c>
    </row>
    <row r="140" spans="2:9" ht="15.75" hidden="1" thickBot="1" x14ac:dyDescent="0.3">
      <c r="B140" s="13"/>
      <c r="H140" s="93">
        <f t="shared" si="5"/>
        <v>0</v>
      </c>
      <c r="I140" s="93">
        <f t="shared" si="4"/>
        <v>0</v>
      </c>
    </row>
    <row r="141" spans="2:9" ht="24.75" hidden="1" thickTop="1" thickBot="1" x14ac:dyDescent="0.3">
      <c r="B141" s="377" t="s">
        <v>122</v>
      </c>
      <c r="C141" s="378"/>
      <c r="D141" s="378"/>
      <c r="E141" s="378"/>
      <c r="F141" s="378"/>
      <c r="G141" s="379"/>
      <c r="H141" s="93">
        <f t="shared" si="5"/>
        <v>0</v>
      </c>
      <c r="I141" s="93">
        <f t="shared" si="4"/>
        <v>0</v>
      </c>
    </row>
    <row r="142" spans="2:9" ht="24.75" hidden="1" thickTop="1" thickBot="1" x14ac:dyDescent="0.3">
      <c r="B142" s="380" t="s">
        <v>101</v>
      </c>
      <c r="C142" s="381"/>
      <c r="D142" s="381"/>
      <c r="E142" s="381"/>
      <c r="F142" s="381"/>
      <c r="G142" s="382"/>
      <c r="H142" s="93">
        <f t="shared" si="5"/>
        <v>0</v>
      </c>
      <c r="I142" s="93">
        <f t="shared" si="4"/>
        <v>0</v>
      </c>
    </row>
    <row r="143" spans="2:9" ht="24.75" hidden="1" thickTop="1" thickBot="1" x14ac:dyDescent="0.3">
      <c r="B143" s="380" t="s">
        <v>0</v>
      </c>
      <c r="C143" s="382"/>
      <c r="D143" s="381" t="s">
        <v>1</v>
      </c>
      <c r="E143" s="382"/>
      <c r="F143" s="380" t="s">
        <v>76</v>
      </c>
      <c r="G143" s="382"/>
      <c r="H143" s="93">
        <f t="shared" si="5"/>
        <v>0</v>
      </c>
      <c r="I143" s="93">
        <f t="shared" si="4"/>
        <v>0</v>
      </c>
    </row>
    <row r="144" spans="2:9" ht="16.5" hidden="1" thickTop="1" thickBot="1" x14ac:dyDescent="0.3">
      <c r="B144" s="19" t="s">
        <v>2</v>
      </c>
      <c r="C144" s="20" t="s">
        <v>3</v>
      </c>
      <c r="D144" s="21" t="s">
        <v>4</v>
      </c>
      <c r="E144" s="22" t="s">
        <v>5</v>
      </c>
      <c r="F144" s="19" t="s">
        <v>6</v>
      </c>
      <c r="G144" s="22" t="s">
        <v>7</v>
      </c>
      <c r="H144" s="93">
        <f t="shared" si="5"/>
        <v>0</v>
      </c>
      <c r="I144" s="93">
        <f t="shared" si="4"/>
        <v>0</v>
      </c>
    </row>
    <row r="145" spans="2:9" ht="16.5" hidden="1" thickTop="1" thickBot="1" x14ac:dyDescent="0.3">
      <c r="B145" s="4" t="s">
        <v>125</v>
      </c>
      <c r="C145" s="37">
        <v>42</v>
      </c>
      <c r="D145" s="1">
        <v>10631.25</v>
      </c>
      <c r="E145" s="1">
        <v>2278.125</v>
      </c>
      <c r="F145" s="3">
        <v>3037.5</v>
      </c>
      <c r="G145" s="2">
        <v>3796.875</v>
      </c>
      <c r="H145" s="93">
        <f t="shared" si="5"/>
        <v>0</v>
      </c>
      <c r="I145" s="93">
        <f t="shared" si="4"/>
        <v>0</v>
      </c>
    </row>
    <row r="146" spans="2:9" ht="15.75" hidden="1" thickBot="1" x14ac:dyDescent="0.3">
      <c r="B146" s="23" t="s">
        <v>155</v>
      </c>
      <c r="C146" s="24" t="s">
        <v>3</v>
      </c>
      <c r="D146" s="27" t="s">
        <v>4</v>
      </c>
      <c r="E146" s="28" t="s">
        <v>5</v>
      </c>
      <c r="F146" s="29" t="s">
        <v>6</v>
      </c>
      <c r="G146" s="28" t="s">
        <v>7</v>
      </c>
      <c r="H146" s="93">
        <f t="shared" si="5"/>
        <v>0</v>
      </c>
      <c r="I146" s="93">
        <f t="shared" si="4"/>
        <v>0</v>
      </c>
    </row>
    <row r="147" spans="2:9" ht="15.75" hidden="1" thickBot="1" x14ac:dyDescent="0.3">
      <c r="B147" s="6" t="s">
        <v>104</v>
      </c>
      <c r="C147" s="15" t="s">
        <v>14</v>
      </c>
      <c r="D147" s="7">
        <v>16099.999999999998</v>
      </c>
      <c r="E147" s="9">
        <v>3450</v>
      </c>
      <c r="F147" s="17">
        <v>4600</v>
      </c>
      <c r="G147" s="9">
        <v>5750</v>
      </c>
      <c r="H147" s="93">
        <f t="shared" si="5"/>
        <v>0</v>
      </c>
      <c r="I147" s="93">
        <f t="shared" si="4"/>
        <v>0</v>
      </c>
    </row>
    <row r="148" spans="2:9" ht="15.75" hidden="1" thickBot="1" x14ac:dyDescent="0.3">
      <c r="B148" s="6" t="s">
        <v>105</v>
      </c>
      <c r="C148" s="15" t="s">
        <v>14</v>
      </c>
      <c r="D148" s="7">
        <v>28175</v>
      </c>
      <c r="E148" s="9">
        <v>6037.5</v>
      </c>
      <c r="F148" s="17">
        <v>8050</v>
      </c>
      <c r="G148" s="9">
        <v>10062.5</v>
      </c>
      <c r="H148" s="93">
        <f t="shared" si="5"/>
        <v>0</v>
      </c>
      <c r="I148" s="93">
        <f t="shared" si="4"/>
        <v>0</v>
      </c>
    </row>
    <row r="149" spans="2:9" ht="15.75" hidden="1" thickBot="1" x14ac:dyDescent="0.3">
      <c r="B149" s="6" t="s">
        <v>106</v>
      </c>
      <c r="C149" s="15" t="s">
        <v>14</v>
      </c>
      <c r="D149" s="7">
        <v>52325</v>
      </c>
      <c r="E149" s="9">
        <v>11212.5</v>
      </c>
      <c r="F149" s="17">
        <v>14950</v>
      </c>
      <c r="G149" s="9">
        <v>18687.5</v>
      </c>
      <c r="H149" s="93">
        <f t="shared" si="5"/>
        <v>0</v>
      </c>
      <c r="I149" s="93">
        <f t="shared" si="4"/>
        <v>0</v>
      </c>
    </row>
    <row r="150" spans="2:9" ht="15.75" hidden="1" thickBot="1" x14ac:dyDescent="0.3">
      <c r="B150" s="23" t="s">
        <v>156</v>
      </c>
      <c r="C150" s="24" t="s">
        <v>3</v>
      </c>
      <c r="D150" s="25" t="s">
        <v>4</v>
      </c>
      <c r="E150" s="26" t="s">
        <v>5</v>
      </c>
      <c r="F150" s="23" t="s">
        <v>6</v>
      </c>
      <c r="G150" s="26" t="s">
        <v>7</v>
      </c>
      <c r="H150" s="93">
        <f t="shared" si="5"/>
        <v>0</v>
      </c>
      <c r="I150" s="93">
        <f t="shared" si="4"/>
        <v>0</v>
      </c>
    </row>
    <row r="151" spans="2:9" ht="15.75" hidden="1" thickBot="1" x14ac:dyDescent="0.3">
      <c r="B151" s="14" t="s">
        <v>127</v>
      </c>
      <c r="C151" s="37">
        <v>4</v>
      </c>
      <c r="D151" s="17">
        <v>1475</v>
      </c>
      <c r="E151" s="9">
        <v>774.375</v>
      </c>
      <c r="F151" s="17">
        <v>356</v>
      </c>
      <c r="G151" s="9">
        <v>1290.625</v>
      </c>
      <c r="H151" s="93">
        <f t="shared" si="5"/>
        <v>0</v>
      </c>
      <c r="I151" s="93">
        <f t="shared" si="4"/>
        <v>0</v>
      </c>
    </row>
    <row r="152" spans="2:9" ht="15.75" hidden="1" thickBot="1" x14ac:dyDescent="0.3">
      <c r="B152" s="6" t="s">
        <v>29</v>
      </c>
      <c r="C152" s="15" t="s">
        <v>14</v>
      </c>
      <c r="D152" s="17">
        <v>696.9375</v>
      </c>
      <c r="E152" s="9">
        <v>149.34375</v>
      </c>
      <c r="F152" s="17">
        <v>199.125</v>
      </c>
      <c r="G152" s="9">
        <v>248.90625</v>
      </c>
      <c r="H152" s="93">
        <f t="shared" si="5"/>
        <v>0</v>
      </c>
      <c r="I152" s="93">
        <f t="shared" si="4"/>
        <v>0</v>
      </c>
    </row>
    <row r="153" spans="2:9" ht="15.75" hidden="1" thickBot="1" x14ac:dyDescent="0.3">
      <c r="B153" s="6" t="s">
        <v>30</v>
      </c>
      <c r="C153" s="15" t="s">
        <v>14</v>
      </c>
      <c r="D153" s="17">
        <v>1161.5625</v>
      </c>
      <c r="E153" s="9">
        <v>248.90625</v>
      </c>
      <c r="F153" s="17">
        <v>331.875</v>
      </c>
      <c r="G153" s="9">
        <v>414.84375</v>
      </c>
      <c r="H153" s="93">
        <f t="shared" si="5"/>
        <v>0</v>
      </c>
      <c r="I153" s="93">
        <f t="shared" si="4"/>
        <v>0</v>
      </c>
    </row>
    <row r="154" spans="2:9" ht="15.75" hidden="1" thickBot="1" x14ac:dyDescent="0.3">
      <c r="B154" s="6" t="s">
        <v>31</v>
      </c>
      <c r="C154" s="15" t="s">
        <v>14</v>
      </c>
      <c r="D154" s="17">
        <v>1858.4999999999998</v>
      </c>
      <c r="E154" s="9">
        <v>398.25</v>
      </c>
      <c r="F154" s="17">
        <v>531</v>
      </c>
      <c r="G154" s="9">
        <v>663.75</v>
      </c>
      <c r="H154" s="93">
        <f t="shared" si="5"/>
        <v>0</v>
      </c>
      <c r="I154" s="93">
        <f t="shared" si="4"/>
        <v>0</v>
      </c>
    </row>
    <row r="155" spans="2:9" ht="15.75" hidden="1" thickBot="1" x14ac:dyDescent="0.3">
      <c r="B155" s="6" t="s">
        <v>32</v>
      </c>
      <c r="C155" s="15" t="s">
        <v>14</v>
      </c>
      <c r="D155" s="17">
        <v>2787.75</v>
      </c>
      <c r="E155" s="9">
        <v>597.375</v>
      </c>
      <c r="F155" s="17">
        <v>796.5</v>
      </c>
      <c r="G155" s="9">
        <v>995.625</v>
      </c>
      <c r="H155" s="93">
        <f t="shared" si="5"/>
        <v>0</v>
      </c>
      <c r="I155" s="93">
        <f t="shared" si="4"/>
        <v>0</v>
      </c>
    </row>
    <row r="156" spans="2:9" ht="15.75" hidden="1" thickBot="1" x14ac:dyDescent="0.3">
      <c r="B156" s="6" t="s">
        <v>33</v>
      </c>
      <c r="C156" s="15"/>
      <c r="D156" s="17">
        <v>4646.25</v>
      </c>
      <c r="E156" s="9">
        <v>995.625</v>
      </c>
      <c r="F156" s="17">
        <v>1327.5</v>
      </c>
      <c r="G156" s="9">
        <v>1659.375</v>
      </c>
      <c r="H156" s="93">
        <f t="shared" si="5"/>
        <v>0</v>
      </c>
      <c r="I156" s="93">
        <f t="shared" si="4"/>
        <v>0</v>
      </c>
    </row>
    <row r="157" spans="2:9" ht="15.75" hidden="1" thickBot="1" x14ac:dyDescent="0.3">
      <c r="B157" s="6" t="s">
        <v>34</v>
      </c>
      <c r="C157" s="15"/>
      <c r="D157" s="17">
        <v>6711.25</v>
      </c>
      <c r="E157" s="9">
        <v>1438.125</v>
      </c>
      <c r="F157" s="17">
        <v>1917.5</v>
      </c>
      <c r="G157" s="9">
        <v>2396.875</v>
      </c>
      <c r="H157" s="93">
        <f t="shared" si="5"/>
        <v>0</v>
      </c>
      <c r="I157" s="93">
        <f t="shared" si="4"/>
        <v>0</v>
      </c>
    </row>
    <row r="158" spans="2:9" ht="15.75" hidden="1" thickBot="1" x14ac:dyDescent="0.3">
      <c r="B158" s="23" t="s">
        <v>9</v>
      </c>
      <c r="C158" s="24" t="s">
        <v>3</v>
      </c>
      <c r="D158" s="25" t="s">
        <v>4</v>
      </c>
      <c r="E158" s="26" t="s">
        <v>5</v>
      </c>
      <c r="F158" s="23" t="s">
        <v>6</v>
      </c>
      <c r="G158" s="26" t="s">
        <v>7</v>
      </c>
      <c r="H158" s="93">
        <f t="shared" si="5"/>
        <v>0</v>
      </c>
      <c r="I158" s="93">
        <f t="shared" si="4"/>
        <v>0</v>
      </c>
    </row>
    <row r="159" spans="2:9" ht="15.75" hidden="1" thickBot="1" x14ac:dyDescent="0.3">
      <c r="B159" s="14" t="s">
        <v>35</v>
      </c>
      <c r="C159" s="15" t="s">
        <v>14</v>
      </c>
      <c r="D159" s="30">
        <v>141.6</v>
      </c>
      <c r="E159" s="8">
        <v>21.24</v>
      </c>
      <c r="F159" s="31">
        <v>28.32</v>
      </c>
      <c r="G159" s="8">
        <v>35.4</v>
      </c>
      <c r="H159" s="93">
        <f t="shared" si="5"/>
        <v>0</v>
      </c>
      <c r="I159" s="93">
        <f t="shared" si="4"/>
        <v>0</v>
      </c>
    </row>
    <row r="160" spans="2:9" ht="15.75" hidden="1" thickBot="1" x14ac:dyDescent="0.3">
      <c r="B160" s="14" t="s">
        <v>36</v>
      </c>
      <c r="C160" s="15" t="s">
        <v>14</v>
      </c>
      <c r="D160" s="30">
        <v>354</v>
      </c>
      <c r="E160" s="8">
        <v>53.1</v>
      </c>
      <c r="F160" s="31">
        <v>70.8</v>
      </c>
      <c r="G160" s="8">
        <v>88.5</v>
      </c>
      <c r="H160" s="93">
        <f t="shared" si="5"/>
        <v>0</v>
      </c>
      <c r="I160" s="93">
        <f t="shared" si="4"/>
        <v>0</v>
      </c>
    </row>
    <row r="161" spans="2:9" ht="15.75" hidden="1" thickBot="1" x14ac:dyDescent="0.3">
      <c r="B161" s="14" t="s">
        <v>37</v>
      </c>
      <c r="C161" s="15" t="s">
        <v>14</v>
      </c>
      <c r="D161" s="30">
        <v>1327.5</v>
      </c>
      <c r="E161" s="8">
        <v>199.125</v>
      </c>
      <c r="F161" s="31">
        <v>265.5</v>
      </c>
      <c r="G161" s="8">
        <v>331.875</v>
      </c>
      <c r="H161" s="93">
        <f t="shared" si="5"/>
        <v>0</v>
      </c>
      <c r="I161" s="93">
        <f t="shared" si="4"/>
        <v>0</v>
      </c>
    </row>
    <row r="162" spans="2:9" ht="15.75" hidden="1" thickBot="1" x14ac:dyDescent="0.3">
      <c r="B162" s="14" t="s">
        <v>38</v>
      </c>
      <c r="C162" s="15" t="s">
        <v>14</v>
      </c>
      <c r="D162" s="30">
        <v>1416</v>
      </c>
      <c r="E162" s="8">
        <v>212.4</v>
      </c>
      <c r="F162" s="31">
        <v>283.2</v>
      </c>
      <c r="G162" s="8">
        <v>354</v>
      </c>
      <c r="H162" s="93">
        <f t="shared" si="5"/>
        <v>0</v>
      </c>
      <c r="I162" s="93">
        <f t="shared" si="4"/>
        <v>0</v>
      </c>
    </row>
    <row r="163" spans="2:9" ht="15.75" hidden="1" thickBot="1" x14ac:dyDescent="0.3">
      <c r="B163" s="14" t="s">
        <v>39</v>
      </c>
      <c r="C163" s="15" t="s">
        <v>14</v>
      </c>
      <c r="D163" s="30">
        <v>1416</v>
      </c>
      <c r="E163" s="8">
        <v>212.4</v>
      </c>
      <c r="F163" s="31">
        <v>283.2</v>
      </c>
      <c r="G163" s="8">
        <v>354</v>
      </c>
      <c r="H163" s="93">
        <f t="shared" si="5"/>
        <v>0</v>
      </c>
      <c r="I163" s="93">
        <f t="shared" si="4"/>
        <v>0</v>
      </c>
    </row>
    <row r="164" spans="2:9" ht="15.75" hidden="1" thickBot="1" x14ac:dyDescent="0.3">
      <c r="B164" s="14" t="s">
        <v>41</v>
      </c>
      <c r="C164" s="15" t="s">
        <v>14</v>
      </c>
      <c r="D164" s="30">
        <v>1416</v>
      </c>
      <c r="E164" s="8">
        <v>212.4</v>
      </c>
      <c r="F164" s="31">
        <v>283.2</v>
      </c>
      <c r="G164" s="8">
        <v>354</v>
      </c>
      <c r="H164" s="93">
        <f t="shared" si="5"/>
        <v>0</v>
      </c>
      <c r="I164" s="93">
        <f t="shared" si="4"/>
        <v>0</v>
      </c>
    </row>
    <row r="165" spans="2:9" ht="15.75" hidden="1" thickBot="1" x14ac:dyDescent="0.3">
      <c r="B165" s="23" t="s">
        <v>68</v>
      </c>
      <c r="C165" s="24" t="s">
        <v>3</v>
      </c>
      <c r="D165" s="25" t="s">
        <v>4</v>
      </c>
      <c r="E165" s="26" t="s">
        <v>5</v>
      </c>
      <c r="F165" s="23" t="s">
        <v>6</v>
      </c>
      <c r="G165" s="26" t="s">
        <v>7</v>
      </c>
      <c r="H165" s="93">
        <f t="shared" si="5"/>
        <v>0</v>
      </c>
      <c r="I165" s="93">
        <f t="shared" si="4"/>
        <v>0</v>
      </c>
    </row>
    <row r="166" spans="2:9" ht="15.75" hidden="1" thickBot="1" x14ac:dyDescent="0.3">
      <c r="B166" s="6" t="s">
        <v>44</v>
      </c>
      <c r="C166" s="15" t="s">
        <v>14</v>
      </c>
      <c r="D166" s="30">
        <v>2230.1999999999998</v>
      </c>
      <c r="E166" s="9">
        <v>477.9</v>
      </c>
      <c r="F166" s="31">
        <v>637.20000000000005</v>
      </c>
      <c r="G166" s="8">
        <v>796.5</v>
      </c>
      <c r="H166" s="93">
        <f t="shared" si="5"/>
        <v>0</v>
      </c>
      <c r="I166" s="93">
        <f t="shared" si="4"/>
        <v>0</v>
      </c>
    </row>
    <row r="167" spans="2:9" ht="15.75" hidden="1" thickBot="1" x14ac:dyDescent="0.3">
      <c r="B167" s="6" t="s">
        <v>45</v>
      </c>
      <c r="C167" s="15" t="s">
        <v>14</v>
      </c>
      <c r="D167" s="30">
        <v>3964.7999999999997</v>
      </c>
      <c r="E167" s="9">
        <v>849.6</v>
      </c>
      <c r="F167" s="31">
        <v>1132.8</v>
      </c>
      <c r="G167" s="8">
        <v>1416</v>
      </c>
      <c r="H167" s="93">
        <f t="shared" si="5"/>
        <v>0</v>
      </c>
      <c r="I167" s="93">
        <f t="shared" si="4"/>
        <v>0</v>
      </c>
    </row>
    <row r="168" spans="2:9" ht="15.75" hidden="1" thickBot="1" x14ac:dyDescent="0.3">
      <c r="B168" s="6" t="s">
        <v>46</v>
      </c>
      <c r="C168" s="15" t="s">
        <v>14</v>
      </c>
      <c r="D168" s="30">
        <v>6938.4</v>
      </c>
      <c r="E168" s="9">
        <v>1486.8</v>
      </c>
      <c r="F168" s="31">
        <v>1982.4</v>
      </c>
      <c r="G168" s="8">
        <v>2478</v>
      </c>
      <c r="H168" s="93">
        <f t="shared" si="5"/>
        <v>0</v>
      </c>
      <c r="I168" s="93">
        <f t="shared" si="4"/>
        <v>0</v>
      </c>
    </row>
    <row r="169" spans="2:9" ht="15.75" hidden="1" thickBot="1" x14ac:dyDescent="0.3">
      <c r="B169" s="23" t="s">
        <v>10</v>
      </c>
      <c r="C169" s="24" t="s">
        <v>3</v>
      </c>
      <c r="D169" s="25" t="s">
        <v>4</v>
      </c>
      <c r="E169" s="26" t="s">
        <v>5</v>
      </c>
      <c r="F169" s="23" t="s">
        <v>6</v>
      </c>
      <c r="G169" s="26" t="s">
        <v>7</v>
      </c>
      <c r="H169" s="93">
        <f t="shared" si="5"/>
        <v>0</v>
      </c>
      <c r="I169" s="93">
        <f t="shared" si="4"/>
        <v>0</v>
      </c>
    </row>
    <row r="170" spans="2:9" ht="15.75" hidden="1" thickBot="1" x14ac:dyDescent="0.3">
      <c r="B170" s="6" t="s">
        <v>11</v>
      </c>
      <c r="C170" s="49">
        <v>1.4</v>
      </c>
      <c r="D170" s="367" t="s">
        <v>47</v>
      </c>
      <c r="E170" s="373"/>
      <c r="F170" s="31">
        <v>1028.2999999999997</v>
      </c>
      <c r="G170" s="8">
        <v>1841.8999999999999</v>
      </c>
      <c r="H170" s="93">
        <f t="shared" si="5"/>
        <v>0</v>
      </c>
      <c r="I170" s="93">
        <f t="shared" si="4"/>
        <v>0</v>
      </c>
    </row>
    <row r="171" spans="2:9" ht="15.75" hidden="1" thickBot="1" x14ac:dyDescent="0.3">
      <c r="B171" s="14" t="s">
        <v>128</v>
      </c>
      <c r="C171" s="49" t="s">
        <v>14</v>
      </c>
      <c r="D171" s="369"/>
      <c r="E171" s="374"/>
      <c r="F171" s="31">
        <v>22.599999999999966</v>
      </c>
      <c r="G171" s="8">
        <v>248.59999999999997</v>
      </c>
      <c r="H171" s="93">
        <f t="shared" si="5"/>
        <v>0</v>
      </c>
      <c r="I171" s="93">
        <f t="shared" si="4"/>
        <v>0</v>
      </c>
    </row>
    <row r="172" spans="2:9" ht="15.75" hidden="1" thickBot="1" x14ac:dyDescent="0.3">
      <c r="B172" s="6" t="s">
        <v>12</v>
      </c>
      <c r="C172" s="49">
        <v>0.7</v>
      </c>
      <c r="D172" s="369"/>
      <c r="E172" s="374"/>
      <c r="F172" s="31">
        <v>429.4</v>
      </c>
      <c r="G172" s="8">
        <v>565</v>
      </c>
      <c r="H172" s="93">
        <f t="shared" si="5"/>
        <v>0</v>
      </c>
      <c r="I172" s="93">
        <f t="shared" si="4"/>
        <v>0</v>
      </c>
    </row>
    <row r="173" spans="2:9" ht="15.75" hidden="1" thickBot="1" x14ac:dyDescent="0.3">
      <c r="B173" s="6" t="s">
        <v>129</v>
      </c>
      <c r="C173" s="49" t="s">
        <v>14</v>
      </c>
      <c r="D173" s="369"/>
      <c r="E173" s="374"/>
      <c r="F173" s="31">
        <v>56.499999999999986</v>
      </c>
      <c r="G173" s="8">
        <v>112.99999999999999</v>
      </c>
      <c r="H173" s="93">
        <f t="shared" si="5"/>
        <v>0</v>
      </c>
      <c r="I173" s="93">
        <f t="shared" si="4"/>
        <v>0</v>
      </c>
    </row>
    <row r="174" spans="2:9" ht="15.75" hidden="1" thickBot="1" x14ac:dyDescent="0.3">
      <c r="B174" s="6" t="s">
        <v>48</v>
      </c>
      <c r="C174" s="49">
        <v>1.4</v>
      </c>
      <c r="D174" s="369"/>
      <c r="E174" s="374"/>
      <c r="F174" s="31">
        <v>1807.9999999999995</v>
      </c>
      <c r="G174" s="8">
        <v>2056.6</v>
      </c>
      <c r="H174" s="93">
        <f t="shared" si="5"/>
        <v>0</v>
      </c>
      <c r="I174" s="93">
        <f t="shared" si="4"/>
        <v>0</v>
      </c>
    </row>
    <row r="175" spans="2:9" ht="15.75" hidden="1" thickBot="1" x14ac:dyDescent="0.3">
      <c r="B175" s="6" t="s">
        <v>130</v>
      </c>
      <c r="C175" s="49" t="s">
        <v>14</v>
      </c>
      <c r="D175" s="369"/>
      <c r="E175" s="374"/>
      <c r="F175" s="31">
        <v>124.29999999999995</v>
      </c>
      <c r="G175" s="8">
        <v>372.9</v>
      </c>
      <c r="H175" s="93">
        <f t="shared" si="5"/>
        <v>0</v>
      </c>
      <c r="I175" s="93">
        <f t="shared" si="4"/>
        <v>0</v>
      </c>
    </row>
    <row r="176" spans="2:9" ht="15.75" hidden="1" thickBot="1" x14ac:dyDescent="0.3">
      <c r="B176" s="6" t="s">
        <v>13</v>
      </c>
      <c r="C176" s="49">
        <v>0</v>
      </c>
      <c r="D176" s="369"/>
      <c r="E176" s="374"/>
      <c r="F176" s="31">
        <v>0</v>
      </c>
      <c r="G176" s="8">
        <v>0</v>
      </c>
      <c r="H176" s="93">
        <f t="shared" si="5"/>
        <v>0</v>
      </c>
      <c r="I176" s="93">
        <f t="shared" si="4"/>
        <v>0</v>
      </c>
    </row>
    <row r="177" spans="2:9" ht="15.75" hidden="1" thickBot="1" x14ac:dyDescent="0.3">
      <c r="B177" s="6" t="s">
        <v>131</v>
      </c>
      <c r="C177" s="49" t="s">
        <v>14</v>
      </c>
      <c r="D177" s="369"/>
      <c r="E177" s="374"/>
      <c r="F177" s="31">
        <v>0</v>
      </c>
      <c r="G177" s="8">
        <v>0</v>
      </c>
      <c r="H177" s="93">
        <f t="shared" si="5"/>
        <v>0</v>
      </c>
      <c r="I177" s="93">
        <f t="shared" si="4"/>
        <v>0</v>
      </c>
    </row>
    <row r="178" spans="2:9" ht="15.75" hidden="1" thickBot="1" x14ac:dyDescent="0.3">
      <c r="B178" s="6" t="s">
        <v>49</v>
      </c>
      <c r="C178" s="49">
        <v>0.7</v>
      </c>
      <c r="D178" s="369"/>
      <c r="E178" s="374"/>
      <c r="F178" s="31">
        <v>0</v>
      </c>
      <c r="G178" s="8">
        <v>1412.4999999999998</v>
      </c>
      <c r="H178" s="93">
        <f t="shared" si="5"/>
        <v>0</v>
      </c>
      <c r="I178" s="93">
        <f t="shared" si="4"/>
        <v>0</v>
      </c>
    </row>
    <row r="179" spans="2:9" ht="15.75" hidden="1" thickBot="1" x14ac:dyDescent="0.3">
      <c r="B179" s="6" t="s">
        <v>132</v>
      </c>
      <c r="C179" s="49" t="s">
        <v>14</v>
      </c>
      <c r="D179" s="369"/>
      <c r="E179" s="374"/>
      <c r="F179" s="31">
        <v>0</v>
      </c>
      <c r="G179" s="8">
        <v>1412.4999999999998</v>
      </c>
      <c r="H179" s="93">
        <f t="shared" si="5"/>
        <v>0</v>
      </c>
      <c r="I179" s="93">
        <f t="shared" si="4"/>
        <v>0</v>
      </c>
    </row>
    <row r="180" spans="2:9" ht="15.75" hidden="1" thickBot="1" x14ac:dyDescent="0.3">
      <c r="B180" s="6" t="s">
        <v>50</v>
      </c>
      <c r="C180" s="49">
        <v>0.7</v>
      </c>
      <c r="D180" s="369"/>
      <c r="E180" s="374"/>
      <c r="F180" s="31">
        <v>339</v>
      </c>
      <c r="G180" s="8">
        <v>723.19999999999993</v>
      </c>
      <c r="H180" s="93">
        <f t="shared" si="5"/>
        <v>0</v>
      </c>
      <c r="I180" s="93">
        <f t="shared" si="4"/>
        <v>0</v>
      </c>
    </row>
    <row r="181" spans="2:9" ht="15.75" hidden="1" thickBot="1" x14ac:dyDescent="0.3">
      <c r="B181" s="6" t="s">
        <v>133</v>
      </c>
      <c r="C181" s="49" t="s">
        <v>14</v>
      </c>
      <c r="D181" s="369"/>
      <c r="E181" s="374"/>
      <c r="F181" s="31">
        <v>67.799999999999983</v>
      </c>
      <c r="G181" s="8">
        <v>146.89999999999998</v>
      </c>
      <c r="H181" s="93">
        <f t="shared" si="5"/>
        <v>0</v>
      </c>
      <c r="I181" s="93">
        <f t="shared" si="4"/>
        <v>0</v>
      </c>
    </row>
    <row r="182" spans="2:9" ht="15.75" hidden="1" thickBot="1" x14ac:dyDescent="0.3">
      <c r="B182" s="6" t="s">
        <v>15</v>
      </c>
      <c r="C182" s="49">
        <v>0.7</v>
      </c>
      <c r="D182" s="369"/>
      <c r="E182" s="374"/>
      <c r="F182" s="31">
        <v>0</v>
      </c>
      <c r="G182" s="8">
        <v>565</v>
      </c>
      <c r="H182" s="93">
        <f t="shared" si="5"/>
        <v>0</v>
      </c>
      <c r="I182" s="93">
        <f t="shared" si="4"/>
        <v>0</v>
      </c>
    </row>
    <row r="183" spans="2:9" ht="15.75" hidden="1" thickBot="1" x14ac:dyDescent="0.3">
      <c r="B183" s="6" t="s">
        <v>134</v>
      </c>
      <c r="C183" s="49" t="s">
        <v>14</v>
      </c>
      <c r="D183" s="369"/>
      <c r="E183" s="374"/>
      <c r="F183" s="31">
        <v>33.900000000000006</v>
      </c>
      <c r="G183" s="8">
        <v>135.6</v>
      </c>
      <c r="H183" s="93">
        <f t="shared" si="5"/>
        <v>0</v>
      </c>
      <c r="I183" s="93">
        <f t="shared" si="4"/>
        <v>0</v>
      </c>
    </row>
    <row r="184" spans="2:9" ht="15.75" hidden="1" thickBot="1" x14ac:dyDescent="0.3">
      <c r="B184" s="6" t="s">
        <v>16</v>
      </c>
      <c r="C184" s="49">
        <v>0.7</v>
      </c>
      <c r="D184" s="369"/>
      <c r="E184" s="374"/>
      <c r="F184" s="31">
        <v>0</v>
      </c>
      <c r="G184" s="8">
        <v>203.39999999999998</v>
      </c>
      <c r="H184" s="93">
        <f t="shared" si="5"/>
        <v>0</v>
      </c>
      <c r="I184" s="93">
        <f t="shared" si="4"/>
        <v>0</v>
      </c>
    </row>
    <row r="185" spans="2:9" ht="15.75" hidden="1" thickBot="1" x14ac:dyDescent="0.3">
      <c r="B185" s="6" t="s">
        <v>135</v>
      </c>
      <c r="C185" s="49" t="s">
        <v>14</v>
      </c>
      <c r="D185" s="369"/>
      <c r="E185" s="374"/>
      <c r="F185" s="31">
        <v>-124.29999999999998</v>
      </c>
      <c r="G185" s="8">
        <v>22.599999999999998</v>
      </c>
      <c r="H185" s="93">
        <f t="shared" si="5"/>
        <v>0</v>
      </c>
      <c r="I185" s="93">
        <f t="shared" si="4"/>
        <v>0</v>
      </c>
    </row>
    <row r="186" spans="2:9" ht="15.75" hidden="1" thickBot="1" x14ac:dyDescent="0.3">
      <c r="B186" s="6" t="s">
        <v>51</v>
      </c>
      <c r="C186" s="49">
        <v>0.7</v>
      </c>
      <c r="D186" s="369"/>
      <c r="E186" s="374"/>
      <c r="F186" s="31">
        <v>0</v>
      </c>
      <c r="G186" s="8">
        <v>203.39999999999998</v>
      </c>
      <c r="H186" s="93">
        <f t="shared" si="5"/>
        <v>0</v>
      </c>
      <c r="I186" s="93">
        <f t="shared" si="4"/>
        <v>0</v>
      </c>
    </row>
    <row r="187" spans="2:9" ht="15.75" hidden="1" thickBot="1" x14ac:dyDescent="0.3">
      <c r="B187" s="6" t="s">
        <v>136</v>
      </c>
      <c r="C187" s="49" t="s">
        <v>14</v>
      </c>
      <c r="D187" s="369"/>
      <c r="E187" s="374"/>
      <c r="F187" s="31">
        <v>0</v>
      </c>
      <c r="G187" s="8">
        <v>22.599999999999998</v>
      </c>
      <c r="H187" s="93">
        <f t="shared" si="5"/>
        <v>0</v>
      </c>
      <c r="I187" s="93">
        <f t="shared" si="4"/>
        <v>0</v>
      </c>
    </row>
    <row r="188" spans="2:9" ht="15.75" hidden="1" thickBot="1" x14ac:dyDescent="0.3">
      <c r="B188" s="6" t="s">
        <v>278</v>
      </c>
      <c r="C188" s="18">
        <v>1</v>
      </c>
      <c r="D188" s="369"/>
      <c r="E188" s="374"/>
      <c r="F188" s="31">
        <v>339</v>
      </c>
      <c r="G188" s="8">
        <v>723.19999999999993</v>
      </c>
      <c r="H188" s="93">
        <f t="shared" si="5"/>
        <v>0</v>
      </c>
      <c r="I188" s="93">
        <f t="shared" si="4"/>
        <v>0</v>
      </c>
    </row>
    <row r="189" spans="2:9" ht="15.75" hidden="1" thickBot="1" x14ac:dyDescent="0.3">
      <c r="B189" s="6" t="s">
        <v>283</v>
      </c>
      <c r="C189" s="18"/>
      <c r="D189" s="371"/>
      <c r="E189" s="384"/>
      <c r="F189" s="31">
        <v>169.49999999999997</v>
      </c>
      <c r="G189" s="8">
        <v>146.89999999999998</v>
      </c>
      <c r="H189" s="93">
        <f t="shared" si="5"/>
        <v>0</v>
      </c>
      <c r="I189" s="93">
        <f t="shared" si="4"/>
        <v>0</v>
      </c>
    </row>
    <row r="190" spans="2:9" ht="15.75" hidden="1" thickBot="1" x14ac:dyDescent="0.3">
      <c r="B190" s="23" t="s">
        <v>52</v>
      </c>
      <c r="C190" s="24" t="s">
        <v>3</v>
      </c>
      <c r="D190" s="25" t="s">
        <v>4</v>
      </c>
      <c r="E190" s="26" t="s">
        <v>5</v>
      </c>
      <c r="F190" s="23" t="s">
        <v>6</v>
      </c>
      <c r="G190" s="26" t="s">
        <v>7</v>
      </c>
      <c r="H190" s="93">
        <f t="shared" si="5"/>
        <v>0</v>
      </c>
      <c r="I190" s="93">
        <f t="shared" si="4"/>
        <v>0</v>
      </c>
    </row>
    <row r="191" spans="2:9" ht="15.75" hidden="1" thickBot="1" x14ac:dyDescent="0.3">
      <c r="B191" s="6" t="s">
        <v>53</v>
      </c>
      <c r="C191" s="15" t="s">
        <v>14</v>
      </c>
      <c r="D191" s="367" t="s">
        <v>47</v>
      </c>
      <c r="E191" s="373"/>
      <c r="F191" s="7">
        <v>0</v>
      </c>
      <c r="G191" s="8">
        <v>1622.5</v>
      </c>
      <c r="H191" s="93">
        <f t="shared" si="5"/>
        <v>0</v>
      </c>
      <c r="I191" s="93">
        <f t="shared" si="4"/>
        <v>0</v>
      </c>
    </row>
    <row r="192" spans="2:9" ht="15.75" hidden="1" thickBot="1" x14ac:dyDescent="0.3">
      <c r="B192" s="6" t="s">
        <v>54</v>
      </c>
      <c r="C192" s="15" t="s">
        <v>14</v>
      </c>
      <c r="D192" s="369"/>
      <c r="E192" s="374"/>
      <c r="F192" s="7">
        <v>0</v>
      </c>
      <c r="G192" s="8">
        <v>6490</v>
      </c>
      <c r="H192" s="93">
        <f t="shared" si="5"/>
        <v>0</v>
      </c>
      <c r="I192" s="93">
        <f t="shared" si="4"/>
        <v>0</v>
      </c>
    </row>
    <row r="193" spans="2:9" ht="15.75" hidden="1" thickBot="1" x14ac:dyDescent="0.3">
      <c r="B193" s="6" t="s">
        <v>55</v>
      </c>
      <c r="C193" s="15" t="s">
        <v>14</v>
      </c>
      <c r="D193" s="369"/>
      <c r="E193" s="374"/>
      <c r="F193" s="7">
        <v>0</v>
      </c>
      <c r="G193" s="8">
        <v>1375</v>
      </c>
      <c r="H193" s="93">
        <f t="shared" si="5"/>
        <v>0</v>
      </c>
      <c r="I193" s="93">
        <f t="shared" si="4"/>
        <v>0</v>
      </c>
    </row>
    <row r="194" spans="2:9" ht="15.75" hidden="1" thickBot="1" x14ac:dyDescent="0.3">
      <c r="B194" s="6" t="s">
        <v>56</v>
      </c>
      <c r="C194" s="15" t="s">
        <v>14</v>
      </c>
      <c r="D194" s="369"/>
      <c r="E194" s="374"/>
      <c r="F194" s="7">
        <v>0</v>
      </c>
      <c r="G194" s="8">
        <v>1622.5</v>
      </c>
      <c r="H194" s="93">
        <f t="shared" si="5"/>
        <v>0</v>
      </c>
      <c r="I194" s="93">
        <f t="shared" si="4"/>
        <v>0</v>
      </c>
    </row>
    <row r="195" spans="2:9" ht="15.75" hidden="1" thickBot="1" x14ac:dyDescent="0.3">
      <c r="B195" s="6" t="s">
        <v>57</v>
      </c>
      <c r="C195" s="15" t="s">
        <v>14</v>
      </c>
      <c r="D195" s="369"/>
      <c r="E195" s="374"/>
      <c r="F195" s="7">
        <v>0</v>
      </c>
      <c r="G195" s="8">
        <v>1375</v>
      </c>
      <c r="H195" s="93">
        <f t="shared" si="5"/>
        <v>0</v>
      </c>
      <c r="I195" s="93">
        <f t="shared" si="4"/>
        <v>0</v>
      </c>
    </row>
    <row r="196" spans="2:9" ht="15.75" hidden="1" thickBot="1" x14ac:dyDescent="0.3">
      <c r="B196" s="6" t="s">
        <v>58</v>
      </c>
      <c r="C196" s="15" t="s">
        <v>14</v>
      </c>
      <c r="D196" s="369"/>
      <c r="E196" s="374"/>
      <c r="F196" s="7">
        <v>0</v>
      </c>
      <c r="G196" s="8">
        <v>1622.5</v>
      </c>
      <c r="H196" s="93">
        <f t="shared" si="5"/>
        <v>0</v>
      </c>
      <c r="I196" s="93">
        <f t="shared" ref="I196:I259" si="6">(IF(COUNT(E196)=0,0,G196)-IF(COUNT(G196)=0,0,G196))*A196*(-1)</f>
        <v>0</v>
      </c>
    </row>
    <row r="197" spans="2:9" ht="15.75" hidden="1" thickBot="1" x14ac:dyDescent="0.3">
      <c r="B197" s="6" t="s">
        <v>59</v>
      </c>
      <c r="C197" s="15" t="s">
        <v>14</v>
      </c>
      <c r="D197" s="369"/>
      <c r="E197" s="374"/>
      <c r="F197" s="7">
        <v>0</v>
      </c>
      <c r="G197" s="8">
        <v>1622.5</v>
      </c>
      <c r="H197" s="93">
        <f t="shared" ref="H197:H260" si="7">(IF(COUNT(D205)=0,0,F205)-IF(COUNT(F205)=0,0,F205))*A205*(-1)</f>
        <v>0</v>
      </c>
      <c r="I197" s="93">
        <f t="shared" si="6"/>
        <v>0</v>
      </c>
    </row>
    <row r="198" spans="2:9" ht="15.75" hidden="1" thickBot="1" x14ac:dyDescent="0.3">
      <c r="B198" s="6" t="s">
        <v>60</v>
      </c>
      <c r="C198" s="15"/>
      <c r="D198" s="369"/>
      <c r="E198" s="374"/>
      <c r="F198" s="7">
        <v>0</v>
      </c>
      <c r="G198" s="8">
        <v>1622.5</v>
      </c>
      <c r="H198" s="93">
        <f t="shared" si="7"/>
        <v>0</v>
      </c>
      <c r="I198" s="93">
        <f t="shared" si="6"/>
        <v>0</v>
      </c>
    </row>
    <row r="199" spans="2:9" ht="15.75" hidden="1" thickBot="1" x14ac:dyDescent="0.3">
      <c r="B199" s="6" t="s">
        <v>61</v>
      </c>
      <c r="C199" s="15"/>
      <c r="D199" s="369"/>
      <c r="E199" s="374"/>
      <c r="F199" s="7">
        <v>0</v>
      </c>
      <c r="G199" s="8">
        <v>1375</v>
      </c>
      <c r="H199" s="93">
        <f t="shared" si="7"/>
        <v>0</v>
      </c>
      <c r="I199" s="93">
        <f t="shared" si="6"/>
        <v>0</v>
      </c>
    </row>
    <row r="200" spans="2:9" ht="15.75" hidden="1" thickBot="1" x14ac:dyDescent="0.3">
      <c r="B200" s="6" t="s">
        <v>62</v>
      </c>
      <c r="C200" s="15"/>
      <c r="D200" s="369"/>
      <c r="E200" s="374"/>
      <c r="F200" s="7">
        <v>0</v>
      </c>
      <c r="G200" s="8">
        <v>1375</v>
      </c>
      <c r="H200" s="93">
        <f t="shared" si="7"/>
        <v>0</v>
      </c>
      <c r="I200" s="93">
        <f t="shared" si="6"/>
        <v>0</v>
      </c>
    </row>
    <row r="201" spans="2:9" ht="15.75" hidden="1" thickBot="1" x14ac:dyDescent="0.3">
      <c r="B201" s="6" t="s">
        <v>63</v>
      </c>
      <c r="C201" s="15" t="s">
        <v>14</v>
      </c>
      <c r="D201" s="369"/>
      <c r="E201" s="374"/>
      <c r="F201" s="7">
        <v>0</v>
      </c>
      <c r="G201" s="8">
        <v>1622.5</v>
      </c>
      <c r="H201" s="93">
        <f t="shared" si="7"/>
        <v>0</v>
      </c>
      <c r="I201" s="93">
        <f t="shared" si="6"/>
        <v>0</v>
      </c>
    </row>
    <row r="202" spans="2:9" ht="15.75" hidden="1" thickBot="1" x14ac:dyDescent="0.3">
      <c r="B202" s="284" t="s">
        <v>281</v>
      </c>
      <c r="C202" s="285"/>
      <c r="D202" s="369"/>
      <c r="E202" s="374"/>
      <c r="F202" s="7">
        <v>0</v>
      </c>
      <c r="G202" s="8">
        <v>6490</v>
      </c>
      <c r="H202" s="93">
        <f t="shared" si="7"/>
        <v>0</v>
      </c>
      <c r="I202" s="93">
        <f t="shared" si="6"/>
        <v>0</v>
      </c>
    </row>
    <row r="203" spans="2:9" ht="15.75" hidden="1" thickBot="1" x14ac:dyDescent="0.3">
      <c r="B203" s="284" t="s">
        <v>280</v>
      </c>
      <c r="C203" s="285"/>
      <c r="D203" s="369"/>
      <c r="E203" s="374"/>
      <c r="F203" s="7">
        <v>0</v>
      </c>
      <c r="G203" s="8">
        <v>1622.5</v>
      </c>
      <c r="H203" s="93">
        <f t="shared" si="7"/>
        <v>0</v>
      </c>
      <c r="I203" s="93">
        <f t="shared" si="6"/>
        <v>0</v>
      </c>
    </row>
    <row r="204" spans="2:9" ht="15.75" hidden="1" thickBot="1" x14ac:dyDescent="0.3">
      <c r="B204" s="10" t="s">
        <v>64</v>
      </c>
      <c r="C204" s="51" t="s">
        <v>14</v>
      </c>
      <c r="D204" s="385"/>
      <c r="E204" s="386"/>
      <c r="F204" s="11">
        <v>0</v>
      </c>
      <c r="G204" s="12">
        <v>1375</v>
      </c>
      <c r="H204" s="93">
        <f t="shared" si="7"/>
        <v>0</v>
      </c>
      <c r="I204" s="93">
        <f t="shared" si="6"/>
        <v>0</v>
      </c>
    </row>
    <row r="205" spans="2:9" ht="15.75" hidden="1" thickBot="1" x14ac:dyDescent="0.3">
      <c r="B205" s="13"/>
      <c r="H205" s="93">
        <f t="shared" si="7"/>
        <v>0</v>
      </c>
      <c r="I205" s="93">
        <f t="shared" si="6"/>
        <v>0</v>
      </c>
    </row>
    <row r="206" spans="2:9" ht="24.75" hidden="1" thickTop="1" thickBot="1" x14ac:dyDescent="0.3">
      <c r="B206" s="377" t="s">
        <v>157</v>
      </c>
      <c r="C206" s="378"/>
      <c r="D206" s="378"/>
      <c r="E206" s="378"/>
      <c r="F206" s="378"/>
      <c r="G206" s="379"/>
      <c r="H206" s="93">
        <f t="shared" si="7"/>
        <v>0</v>
      </c>
      <c r="I206" s="93">
        <f t="shared" si="6"/>
        <v>0</v>
      </c>
    </row>
    <row r="207" spans="2:9" ht="24.75" hidden="1" thickTop="1" thickBot="1" x14ac:dyDescent="0.3">
      <c r="B207" s="380" t="s">
        <v>101</v>
      </c>
      <c r="C207" s="381"/>
      <c r="D207" s="381"/>
      <c r="E207" s="381"/>
      <c r="F207" s="381"/>
      <c r="G207" s="382"/>
      <c r="H207" s="93">
        <f t="shared" si="7"/>
        <v>0</v>
      </c>
      <c r="I207" s="93">
        <f t="shared" si="6"/>
        <v>0</v>
      </c>
    </row>
    <row r="208" spans="2:9" ht="24.75" hidden="1" thickTop="1" thickBot="1" x14ac:dyDescent="0.3">
      <c r="B208" s="380" t="s">
        <v>0</v>
      </c>
      <c r="C208" s="382"/>
      <c r="D208" s="381" t="s">
        <v>1</v>
      </c>
      <c r="E208" s="382"/>
      <c r="F208" s="380" t="s">
        <v>76</v>
      </c>
      <c r="G208" s="382"/>
      <c r="H208" s="93">
        <f t="shared" si="7"/>
        <v>0</v>
      </c>
      <c r="I208" s="93">
        <f t="shared" si="6"/>
        <v>0</v>
      </c>
    </row>
    <row r="209" spans="2:9" ht="16.5" hidden="1" thickTop="1" thickBot="1" x14ac:dyDescent="0.3">
      <c r="B209" s="19" t="s">
        <v>2</v>
      </c>
      <c r="C209" s="20" t="s">
        <v>3</v>
      </c>
      <c r="D209" s="21" t="s">
        <v>4</v>
      </c>
      <c r="E209" s="22" t="s">
        <v>5</v>
      </c>
      <c r="F209" s="19" t="s">
        <v>6</v>
      </c>
      <c r="G209" s="22" t="s">
        <v>7</v>
      </c>
      <c r="H209" s="93">
        <f t="shared" si="7"/>
        <v>0</v>
      </c>
      <c r="I209" s="93">
        <f t="shared" si="6"/>
        <v>0</v>
      </c>
    </row>
    <row r="210" spans="2:9" ht="16.5" hidden="1" thickTop="1" thickBot="1" x14ac:dyDescent="0.3">
      <c r="B210" s="4" t="s">
        <v>125</v>
      </c>
      <c r="C210" s="52">
        <v>42</v>
      </c>
      <c r="D210" s="1">
        <v>12150</v>
      </c>
      <c r="E210" s="1">
        <v>2278.125</v>
      </c>
      <c r="F210" s="3">
        <v>3037.5</v>
      </c>
      <c r="G210" s="2">
        <v>3796.875</v>
      </c>
      <c r="H210" s="93">
        <f t="shared" si="7"/>
        <v>0</v>
      </c>
      <c r="I210" s="93">
        <f t="shared" si="6"/>
        <v>0</v>
      </c>
    </row>
    <row r="211" spans="2:9" ht="15.75" hidden="1" thickBot="1" x14ac:dyDescent="0.3">
      <c r="B211" s="23" t="s">
        <v>155</v>
      </c>
      <c r="C211" s="24" t="s">
        <v>3</v>
      </c>
      <c r="D211" s="27" t="s">
        <v>4</v>
      </c>
      <c r="E211" s="28" t="s">
        <v>5</v>
      </c>
      <c r="F211" s="29" t="s">
        <v>6</v>
      </c>
      <c r="G211" s="28" t="s">
        <v>7</v>
      </c>
      <c r="H211" s="93">
        <f t="shared" si="7"/>
        <v>0</v>
      </c>
      <c r="I211" s="93">
        <f t="shared" si="6"/>
        <v>0</v>
      </c>
    </row>
    <row r="212" spans="2:9" ht="15.75" hidden="1" thickBot="1" x14ac:dyDescent="0.3">
      <c r="B212" s="6" t="s">
        <v>104</v>
      </c>
      <c r="C212" s="18" t="s">
        <v>14</v>
      </c>
      <c r="D212" s="17">
        <v>18400</v>
      </c>
      <c r="E212" s="9">
        <v>3450</v>
      </c>
      <c r="F212" s="17">
        <v>4600</v>
      </c>
      <c r="G212" s="9">
        <v>5750</v>
      </c>
      <c r="H212" s="93">
        <f t="shared" si="7"/>
        <v>0</v>
      </c>
      <c r="I212" s="93">
        <f t="shared" si="6"/>
        <v>0</v>
      </c>
    </row>
    <row r="213" spans="2:9" ht="15.75" hidden="1" thickBot="1" x14ac:dyDescent="0.3">
      <c r="B213" s="6" t="s">
        <v>105</v>
      </c>
      <c r="C213" s="18" t="s">
        <v>14</v>
      </c>
      <c r="D213" s="17">
        <v>32200</v>
      </c>
      <c r="E213" s="9">
        <v>6037.5</v>
      </c>
      <c r="F213" s="17">
        <v>8050</v>
      </c>
      <c r="G213" s="9">
        <v>10062.5</v>
      </c>
      <c r="H213" s="93">
        <f t="shared" si="7"/>
        <v>0</v>
      </c>
      <c r="I213" s="93">
        <f t="shared" si="6"/>
        <v>0</v>
      </c>
    </row>
    <row r="214" spans="2:9" ht="15.75" hidden="1" thickBot="1" x14ac:dyDescent="0.3">
      <c r="B214" s="23" t="s">
        <v>24</v>
      </c>
      <c r="C214" s="24" t="s">
        <v>3</v>
      </c>
      <c r="D214" s="25" t="s">
        <v>4</v>
      </c>
      <c r="E214" s="26" t="s">
        <v>5</v>
      </c>
      <c r="F214" s="23" t="s">
        <v>6</v>
      </c>
      <c r="G214" s="26" t="s">
        <v>7</v>
      </c>
      <c r="H214" s="93">
        <f t="shared" si="7"/>
        <v>0</v>
      </c>
      <c r="I214" s="93">
        <f t="shared" si="6"/>
        <v>0</v>
      </c>
    </row>
    <row r="215" spans="2:9" ht="15.75" hidden="1" thickBot="1" x14ac:dyDescent="0.3">
      <c r="B215" s="14" t="s">
        <v>127</v>
      </c>
      <c r="C215" s="15">
        <v>4</v>
      </c>
      <c r="D215" s="17">
        <v>4130</v>
      </c>
      <c r="E215" s="9">
        <v>774.375</v>
      </c>
      <c r="F215" s="17">
        <v>1032.5</v>
      </c>
      <c r="G215" s="9">
        <v>1290.625</v>
      </c>
      <c r="H215" s="93">
        <f t="shared" si="7"/>
        <v>0</v>
      </c>
      <c r="I215" s="93">
        <f t="shared" si="6"/>
        <v>0</v>
      </c>
    </row>
    <row r="216" spans="2:9" ht="15.75" hidden="1" thickBot="1" x14ac:dyDescent="0.3">
      <c r="B216" s="23" t="s">
        <v>156</v>
      </c>
      <c r="C216" s="24" t="s">
        <v>3</v>
      </c>
      <c r="D216" s="25" t="s">
        <v>4</v>
      </c>
      <c r="E216" s="26" t="s">
        <v>5</v>
      </c>
      <c r="F216" s="23" t="s">
        <v>6</v>
      </c>
      <c r="G216" s="26" t="s">
        <v>7</v>
      </c>
      <c r="H216" s="93">
        <f t="shared" si="7"/>
        <v>0</v>
      </c>
      <c r="I216" s="93">
        <f t="shared" si="6"/>
        <v>0</v>
      </c>
    </row>
    <row r="217" spans="2:9" ht="15.75" hidden="1" thickBot="1" x14ac:dyDescent="0.3">
      <c r="B217" s="6" t="s">
        <v>29</v>
      </c>
      <c r="C217" s="15" t="s">
        <v>123</v>
      </c>
      <c r="D217" s="16">
        <v>796.5</v>
      </c>
      <c r="E217" s="9">
        <v>149.34375</v>
      </c>
      <c r="F217" s="17">
        <v>199.125</v>
      </c>
      <c r="G217" s="9">
        <v>248.90625</v>
      </c>
      <c r="H217" s="93">
        <f t="shared" si="7"/>
        <v>0</v>
      </c>
      <c r="I217" s="93">
        <f t="shared" si="6"/>
        <v>0</v>
      </c>
    </row>
    <row r="218" spans="2:9" ht="15.75" hidden="1" thickBot="1" x14ac:dyDescent="0.3">
      <c r="B218" s="6" t="s">
        <v>30</v>
      </c>
      <c r="C218" s="15" t="s">
        <v>123</v>
      </c>
      <c r="D218" s="16">
        <v>1327.5</v>
      </c>
      <c r="E218" s="9">
        <v>248.90625</v>
      </c>
      <c r="F218" s="17">
        <v>331.875</v>
      </c>
      <c r="G218" s="9">
        <v>414.84375</v>
      </c>
      <c r="H218" s="93">
        <f t="shared" si="7"/>
        <v>0</v>
      </c>
      <c r="I218" s="93">
        <f t="shared" si="6"/>
        <v>0</v>
      </c>
    </row>
    <row r="219" spans="2:9" ht="15.75" hidden="1" thickBot="1" x14ac:dyDescent="0.3">
      <c r="B219" s="6" t="s">
        <v>31</v>
      </c>
      <c r="C219" s="15" t="s">
        <v>123</v>
      </c>
      <c r="D219" s="16">
        <v>2124</v>
      </c>
      <c r="E219" s="9">
        <v>398.25</v>
      </c>
      <c r="F219" s="17">
        <v>531</v>
      </c>
      <c r="G219" s="9">
        <v>663.75</v>
      </c>
      <c r="H219" s="93">
        <f t="shared" si="7"/>
        <v>0</v>
      </c>
      <c r="I219" s="93">
        <f t="shared" si="6"/>
        <v>0</v>
      </c>
    </row>
    <row r="220" spans="2:9" ht="15.75" hidden="1" thickBot="1" x14ac:dyDescent="0.3">
      <c r="B220" s="6" t="s">
        <v>32</v>
      </c>
      <c r="C220" s="15" t="s">
        <v>123</v>
      </c>
      <c r="D220" s="16">
        <v>3186</v>
      </c>
      <c r="E220" s="9">
        <v>597.375</v>
      </c>
      <c r="F220" s="17">
        <v>796.5</v>
      </c>
      <c r="G220" s="9">
        <v>995.625</v>
      </c>
      <c r="H220" s="93">
        <f t="shared" si="7"/>
        <v>0</v>
      </c>
      <c r="I220" s="93">
        <f t="shared" si="6"/>
        <v>0</v>
      </c>
    </row>
    <row r="221" spans="2:9" ht="15.75" hidden="1" thickBot="1" x14ac:dyDescent="0.3">
      <c r="B221" s="6" t="s">
        <v>33</v>
      </c>
      <c r="C221" s="15" t="s">
        <v>123</v>
      </c>
      <c r="D221" s="16">
        <v>5310</v>
      </c>
      <c r="E221" s="9">
        <v>995.625</v>
      </c>
      <c r="F221" s="17">
        <v>1327.5</v>
      </c>
      <c r="G221" s="9">
        <v>1659.375</v>
      </c>
      <c r="H221" s="93">
        <f t="shared" si="7"/>
        <v>0</v>
      </c>
      <c r="I221" s="93">
        <f t="shared" si="6"/>
        <v>0</v>
      </c>
    </row>
    <row r="222" spans="2:9" ht="15.75" hidden="1" thickBot="1" x14ac:dyDescent="0.3">
      <c r="B222" s="6" t="s">
        <v>34</v>
      </c>
      <c r="C222" s="15" t="s">
        <v>123</v>
      </c>
      <c r="D222" s="16">
        <v>7670</v>
      </c>
      <c r="E222" s="9">
        <v>1438.125</v>
      </c>
      <c r="F222" s="17">
        <v>1917.5</v>
      </c>
      <c r="G222" s="9">
        <v>2396.875</v>
      </c>
      <c r="H222" s="93">
        <f t="shared" si="7"/>
        <v>0</v>
      </c>
      <c r="I222" s="93">
        <f t="shared" si="6"/>
        <v>0</v>
      </c>
    </row>
    <row r="223" spans="2:9" ht="15.75" hidden="1" thickBot="1" x14ac:dyDescent="0.3">
      <c r="B223" s="23" t="s">
        <v>9</v>
      </c>
      <c r="C223" s="24" t="s">
        <v>3</v>
      </c>
      <c r="D223" s="25" t="s">
        <v>4</v>
      </c>
      <c r="E223" s="26" t="s">
        <v>5</v>
      </c>
      <c r="F223" s="23" t="s">
        <v>6</v>
      </c>
      <c r="G223" s="26" t="s">
        <v>7</v>
      </c>
      <c r="H223" s="93">
        <f t="shared" si="7"/>
        <v>0</v>
      </c>
      <c r="I223" s="93">
        <f t="shared" si="6"/>
        <v>0</v>
      </c>
    </row>
    <row r="224" spans="2:9" ht="15.75" hidden="1" thickBot="1" x14ac:dyDescent="0.3">
      <c r="B224" s="14" t="s">
        <v>138</v>
      </c>
      <c r="C224" s="15" t="s">
        <v>14</v>
      </c>
      <c r="D224" s="30">
        <v>1132.8</v>
      </c>
      <c r="E224" s="8">
        <v>212.4</v>
      </c>
      <c r="F224" s="31">
        <v>283.2</v>
      </c>
      <c r="G224" s="8">
        <v>354</v>
      </c>
      <c r="H224" s="93">
        <f t="shared" si="7"/>
        <v>0</v>
      </c>
      <c r="I224" s="93">
        <f t="shared" si="6"/>
        <v>0</v>
      </c>
    </row>
    <row r="225" spans="2:9" ht="15.75" hidden="1" thickBot="1" x14ac:dyDescent="0.3">
      <c r="B225" s="14" t="s">
        <v>139</v>
      </c>
      <c r="C225" s="15" t="s">
        <v>14</v>
      </c>
      <c r="D225" s="30">
        <v>2832</v>
      </c>
      <c r="E225" s="8">
        <v>531</v>
      </c>
      <c r="F225" s="31">
        <v>708</v>
      </c>
      <c r="G225" s="8">
        <v>885</v>
      </c>
      <c r="H225" s="93">
        <f t="shared" si="7"/>
        <v>0</v>
      </c>
      <c r="I225" s="93">
        <f t="shared" si="6"/>
        <v>0</v>
      </c>
    </row>
    <row r="226" spans="2:9" ht="15.75" hidden="1" thickBot="1" x14ac:dyDescent="0.3">
      <c r="B226" s="14" t="s">
        <v>140</v>
      </c>
      <c r="C226" s="15" t="s">
        <v>14</v>
      </c>
      <c r="D226" s="30">
        <v>2655</v>
      </c>
      <c r="E226" s="8">
        <v>1991.25</v>
      </c>
      <c r="F226" s="31">
        <v>884.91149999999993</v>
      </c>
      <c r="G226" s="8">
        <v>1106.2500884999999</v>
      </c>
      <c r="H226" s="93">
        <f t="shared" si="7"/>
        <v>0</v>
      </c>
      <c r="I226" s="93">
        <f t="shared" si="6"/>
        <v>0</v>
      </c>
    </row>
    <row r="227" spans="2:9" ht="15.75" hidden="1" thickBot="1" x14ac:dyDescent="0.3">
      <c r="B227" s="14" t="s">
        <v>141</v>
      </c>
      <c r="C227" s="15" t="s">
        <v>14</v>
      </c>
      <c r="D227" s="30">
        <v>2832</v>
      </c>
      <c r="E227" s="8">
        <v>2124</v>
      </c>
      <c r="F227" s="31">
        <v>943.90559999999994</v>
      </c>
      <c r="G227" s="8">
        <v>1180.0000944000001</v>
      </c>
      <c r="H227" s="93">
        <f t="shared" si="7"/>
        <v>0</v>
      </c>
      <c r="I227" s="93">
        <f t="shared" si="6"/>
        <v>0</v>
      </c>
    </row>
    <row r="228" spans="2:9" ht="15.75" hidden="1" thickBot="1" x14ac:dyDescent="0.3">
      <c r="B228" s="14" t="s">
        <v>142</v>
      </c>
      <c r="C228" s="15" t="s">
        <v>14</v>
      </c>
      <c r="D228" s="30">
        <v>2832</v>
      </c>
      <c r="E228" s="8">
        <v>2124</v>
      </c>
      <c r="F228" s="31">
        <v>943.90559999999994</v>
      </c>
      <c r="G228" s="8">
        <v>1180.0000944000001</v>
      </c>
      <c r="H228" s="93">
        <f t="shared" si="7"/>
        <v>0</v>
      </c>
      <c r="I228" s="93">
        <f t="shared" si="6"/>
        <v>0</v>
      </c>
    </row>
    <row r="229" spans="2:9" ht="15.75" hidden="1" thickBot="1" x14ac:dyDescent="0.3">
      <c r="B229" s="23" t="s">
        <v>68</v>
      </c>
      <c r="C229" s="24" t="s">
        <v>3</v>
      </c>
      <c r="D229" s="25" t="s">
        <v>4</v>
      </c>
      <c r="E229" s="26" t="s">
        <v>5</v>
      </c>
      <c r="F229" s="23" t="s">
        <v>6</v>
      </c>
      <c r="G229" s="26" t="s">
        <v>7</v>
      </c>
      <c r="H229" s="93">
        <f t="shared" si="7"/>
        <v>0</v>
      </c>
      <c r="I229" s="93">
        <f t="shared" si="6"/>
        <v>0</v>
      </c>
    </row>
    <row r="230" spans="2:9" ht="15.75" hidden="1" thickBot="1" x14ac:dyDescent="0.3">
      <c r="B230" s="6" t="s">
        <v>44</v>
      </c>
      <c r="C230" s="49"/>
      <c r="D230" s="30">
        <v>2548.8000000000002</v>
      </c>
      <c r="E230" s="8">
        <v>477.9</v>
      </c>
      <c r="F230" s="30">
        <v>637.20000000000005</v>
      </c>
      <c r="G230" s="8">
        <v>796.5</v>
      </c>
      <c r="H230" s="93">
        <f t="shared" si="7"/>
        <v>0</v>
      </c>
      <c r="I230" s="93">
        <f t="shared" si="6"/>
        <v>0</v>
      </c>
    </row>
    <row r="231" spans="2:9" ht="15.75" hidden="1" thickBot="1" x14ac:dyDescent="0.3">
      <c r="B231" s="6" t="s">
        <v>45</v>
      </c>
      <c r="C231" s="49"/>
      <c r="D231" s="30">
        <v>4531.2</v>
      </c>
      <c r="E231" s="8">
        <v>849.6</v>
      </c>
      <c r="F231" s="30">
        <v>1132.8</v>
      </c>
      <c r="G231" s="8">
        <v>1416</v>
      </c>
      <c r="H231" s="93">
        <f t="shared" si="7"/>
        <v>0</v>
      </c>
      <c r="I231" s="93">
        <f t="shared" si="6"/>
        <v>0</v>
      </c>
    </row>
    <row r="232" spans="2:9" ht="15.75" hidden="1" thickBot="1" x14ac:dyDescent="0.3">
      <c r="B232" s="6" t="s">
        <v>46</v>
      </c>
      <c r="C232" s="49"/>
      <c r="D232" s="30">
        <v>7929.6</v>
      </c>
      <c r="E232" s="8">
        <v>1486.8</v>
      </c>
      <c r="F232" s="30">
        <v>1982.4</v>
      </c>
      <c r="G232" s="8">
        <v>2478</v>
      </c>
      <c r="H232" s="93">
        <f t="shared" si="7"/>
        <v>0</v>
      </c>
      <c r="I232" s="93">
        <f t="shared" si="6"/>
        <v>0</v>
      </c>
    </row>
    <row r="233" spans="2:9" ht="15.75" hidden="1" thickBot="1" x14ac:dyDescent="0.3">
      <c r="B233" s="6" t="s">
        <v>115</v>
      </c>
      <c r="C233" s="49"/>
      <c r="D233" s="30">
        <v>14726.400000000001</v>
      </c>
      <c r="E233" s="8">
        <v>2761.2</v>
      </c>
      <c r="F233" s="30">
        <v>3681.6000000000004</v>
      </c>
      <c r="G233" s="8">
        <v>4602</v>
      </c>
      <c r="H233" s="93">
        <f t="shared" si="7"/>
        <v>0</v>
      </c>
      <c r="I233" s="93">
        <f t="shared" si="6"/>
        <v>0</v>
      </c>
    </row>
    <row r="234" spans="2:9" ht="15.75" hidden="1" thickBot="1" x14ac:dyDescent="0.3">
      <c r="B234" s="6" t="s">
        <v>116</v>
      </c>
      <c r="C234" s="49"/>
      <c r="D234" s="30">
        <v>27187.200000000001</v>
      </c>
      <c r="E234" s="8">
        <v>5097.5999999999995</v>
      </c>
      <c r="F234" s="30">
        <v>6796.8</v>
      </c>
      <c r="G234" s="8">
        <v>8496</v>
      </c>
      <c r="H234" s="93">
        <f t="shared" si="7"/>
        <v>0</v>
      </c>
      <c r="I234" s="93">
        <f t="shared" si="6"/>
        <v>0</v>
      </c>
    </row>
    <row r="235" spans="2:9" ht="15.75" hidden="1" thickBot="1" x14ac:dyDescent="0.3">
      <c r="B235" s="6" t="s">
        <v>117</v>
      </c>
      <c r="C235" s="49"/>
      <c r="D235" s="30">
        <v>49843.200000000004</v>
      </c>
      <c r="E235" s="8">
        <v>9345.6</v>
      </c>
      <c r="F235" s="30">
        <v>12460.800000000001</v>
      </c>
      <c r="G235" s="8">
        <v>15576</v>
      </c>
      <c r="H235" s="93">
        <f t="shared" si="7"/>
        <v>0</v>
      </c>
      <c r="I235" s="93">
        <f t="shared" si="6"/>
        <v>0</v>
      </c>
    </row>
    <row r="236" spans="2:9" ht="15.75" hidden="1" thickBot="1" x14ac:dyDescent="0.3">
      <c r="B236" s="6" t="s">
        <v>118</v>
      </c>
      <c r="C236" s="49"/>
      <c r="D236" s="30">
        <v>84960</v>
      </c>
      <c r="E236" s="8">
        <v>15930</v>
      </c>
      <c r="F236" s="30">
        <v>21240</v>
      </c>
      <c r="G236" s="8">
        <v>26550</v>
      </c>
      <c r="H236" s="93">
        <f t="shared" si="7"/>
        <v>0</v>
      </c>
      <c r="I236" s="93">
        <f t="shared" si="6"/>
        <v>0</v>
      </c>
    </row>
    <row r="237" spans="2:9" ht="15.75" hidden="1" thickBot="1" x14ac:dyDescent="0.3">
      <c r="B237" s="23" t="s">
        <v>10</v>
      </c>
      <c r="C237" s="24" t="s">
        <v>3</v>
      </c>
      <c r="D237" s="25" t="s">
        <v>4</v>
      </c>
      <c r="E237" s="26" t="s">
        <v>5</v>
      </c>
      <c r="F237" s="23" t="s">
        <v>6</v>
      </c>
      <c r="G237" s="26" t="s">
        <v>7</v>
      </c>
      <c r="H237" s="93">
        <f t="shared" si="7"/>
        <v>0</v>
      </c>
      <c r="I237" s="93">
        <f t="shared" si="6"/>
        <v>0</v>
      </c>
    </row>
    <row r="238" spans="2:9" ht="15.75" hidden="1" thickBot="1" x14ac:dyDescent="0.3">
      <c r="B238" s="6" t="s">
        <v>11</v>
      </c>
      <c r="C238" s="38">
        <v>1</v>
      </c>
      <c r="D238" s="367" t="s">
        <v>47</v>
      </c>
      <c r="E238" s="373"/>
      <c r="F238" s="31">
        <v>0</v>
      </c>
      <c r="G238" s="8">
        <v>1841.8999999999999</v>
      </c>
      <c r="H238" s="93">
        <f t="shared" si="7"/>
        <v>0</v>
      </c>
      <c r="I238" s="93">
        <f t="shared" si="6"/>
        <v>0</v>
      </c>
    </row>
    <row r="239" spans="2:9" ht="15.75" hidden="1" thickBot="1" x14ac:dyDescent="0.3">
      <c r="B239" s="14" t="s">
        <v>121</v>
      </c>
      <c r="C239" s="49">
        <v>1</v>
      </c>
      <c r="D239" s="369"/>
      <c r="E239" s="374"/>
      <c r="F239" s="34">
        <v>0</v>
      </c>
      <c r="G239" s="35">
        <v>565</v>
      </c>
      <c r="H239" s="93">
        <f t="shared" si="7"/>
        <v>0</v>
      </c>
      <c r="I239" s="93">
        <f t="shared" si="6"/>
        <v>0</v>
      </c>
    </row>
    <row r="240" spans="2:9" ht="15.75" hidden="1" thickBot="1" x14ac:dyDescent="0.3">
      <c r="B240" s="6" t="s">
        <v>48</v>
      </c>
      <c r="C240" s="38">
        <v>1</v>
      </c>
      <c r="D240" s="369"/>
      <c r="E240" s="374"/>
      <c r="F240" s="34">
        <v>0</v>
      </c>
      <c r="G240" s="35">
        <v>2056.6</v>
      </c>
      <c r="H240" s="93">
        <f t="shared" si="7"/>
        <v>0</v>
      </c>
      <c r="I240" s="93">
        <f t="shared" si="6"/>
        <v>0</v>
      </c>
    </row>
    <row r="241" spans="2:9" ht="15.75" hidden="1" thickBot="1" x14ac:dyDescent="0.3">
      <c r="B241" s="53" t="s">
        <v>13</v>
      </c>
      <c r="C241" s="38">
        <v>0</v>
      </c>
      <c r="D241" s="369"/>
      <c r="E241" s="374"/>
      <c r="F241" s="31">
        <v>0</v>
      </c>
      <c r="G241" s="8">
        <v>0</v>
      </c>
      <c r="H241" s="93">
        <f t="shared" si="7"/>
        <v>0</v>
      </c>
      <c r="I241" s="93">
        <f t="shared" si="6"/>
        <v>0</v>
      </c>
    </row>
    <row r="242" spans="2:9" ht="15.75" hidden="1" thickBot="1" x14ac:dyDescent="0.3">
      <c r="B242" s="6" t="s">
        <v>49</v>
      </c>
      <c r="C242" s="38">
        <v>1</v>
      </c>
      <c r="D242" s="369"/>
      <c r="E242" s="374"/>
      <c r="F242" s="31">
        <v>0</v>
      </c>
      <c r="G242" s="8">
        <v>1412.4999999999998</v>
      </c>
      <c r="H242" s="93">
        <f t="shared" si="7"/>
        <v>0</v>
      </c>
      <c r="I242" s="93">
        <f t="shared" si="6"/>
        <v>0</v>
      </c>
    </row>
    <row r="243" spans="2:9" ht="15.75" hidden="1" thickBot="1" x14ac:dyDescent="0.3">
      <c r="B243" s="6" t="s">
        <v>50</v>
      </c>
      <c r="C243" s="38">
        <v>1</v>
      </c>
      <c r="D243" s="369"/>
      <c r="E243" s="374"/>
      <c r="F243" s="31">
        <v>0</v>
      </c>
      <c r="G243" s="8">
        <v>723.19999999999993</v>
      </c>
      <c r="H243" s="93">
        <f t="shared" si="7"/>
        <v>0</v>
      </c>
      <c r="I243" s="93">
        <f t="shared" si="6"/>
        <v>0</v>
      </c>
    </row>
    <row r="244" spans="2:9" ht="15.75" hidden="1" thickBot="1" x14ac:dyDescent="0.3">
      <c r="B244" s="6" t="s">
        <v>15</v>
      </c>
      <c r="C244" s="38">
        <v>1</v>
      </c>
      <c r="D244" s="369"/>
      <c r="E244" s="374"/>
      <c r="F244" s="31">
        <v>0</v>
      </c>
      <c r="G244" s="8">
        <v>565</v>
      </c>
      <c r="H244" s="93">
        <f t="shared" si="7"/>
        <v>0</v>
      </c>
      <c r="I244" s="93">
        <f t="shared" si="6"/>
        <v>0</v>
      </c>
    </row>
    <row r="245" spans="2:9" ht="15.75" hidden="1" thickBot="1" x14ac:dyDescent="0.3">
      <c r="B245" s="6" t="s">
        <v>16</v>
      </c>
      <c r="C245" s="38">
        <v>1</v>
      </c>
      <c r="D245" s="369"/>
      <c r="E245" s="374"/>
      <c r="F245" s="31">
        <v>0</v>
      </c>
      <c r="G245" s="8">
        <v>203.39999999999998</v>
      </c>
      <c r="H245" s="93">
        <f t="shared" si="7"/>
        <v>0</v>
      </c>
      <c r="I245" s="93">
        <f t="shared" si="6"/>
        <v>0</v>
      </c>
    </row>
    <row r="246" spans="2:9" ht="15.75" hidden="1" thickBot="1" x14ac:dyDescent="0.3">
      <c r="B246" s="23" t="s">
        <v>52</v>
      </c>
      <c r="C246" s="54" t="s">
        <v>3</v>
      </c>
      <c r="D246" s="25" t="s">
        <v>4</v>
      </c>
      <c r="E246" s="26" t="s">
        <v>5</v>
      </c>
      <c r="F246" s="23" t="s">
        <v>6</v>
      </c>
      <c r="G246" s="26" t="s">
        <v>7</v>
      </c>
      <c r="H246" s="93">
        <f t="shared" si="7"/>
        <v>0</v>
      </c>
      <c r="I246" s="93">
        <f t="shared" si="6"/>
        <v>0</v>
      </c>
    </row>
    <row r="247" spans="2:9" ht="15.75" hidden="1" thickBot="1" x14ac:dyDescent="0.3">
      <c r="B247" s="6" t="s">
        <v>143</v>
      </c>
      <c r="C247" s="38">
        <v>1</v>
      </c>
      <c r="D247" s="367" t="s">
        <v>47</v>
      </c>
      <c r="E247" s="373"/>
      <c r="F247" s="7">
        <v>0</v>
      </c>
      <c r="G247" s="8">
        <v>1622.5</v>
      </c>
      <c r="H247" s="93">
        <f t="shared" si="7"/>
        <v>0</v>
      </c>
      <c r="I247" s="93">
        <f t="shared" si="6"/>
        <v>0</v>
      </c>
    </row>
    <row r="248" spans="2:9" ht="15.75" hidden="1" thickBot="1" x14ac:dyDescent="0.3">
      <c r="B248" s="6" t="s">
        <v>144</v>
      </c>
      <c r="C248" s="38">
        <v>2</v>
      </c>
      <c r="D248" s="369"/>
      <c r="E248" s="374"/>
      <c r="F248" s="7">
        <v>0</v>
      </c>
      <c r="G248" s="8">
        <v>6490</v>
      </c>
      <c r="H248" s="93">
        <f t="shared" si="7"/>
        <v>0</v>
      </c>
      <c r="I248" s="93">
        <f t="shared" si="6"/>
        <v>0</v>
      </c>
    </row>
    <row r="249" spans="2:9" ht="15.75" hidden="1" thickBot="1" x14ac:dyDescent="0.3">
      <c r="B249" s="6" t="s">
        <v>145</v>
      </c>
      <c r="C249" s="38">
        <v>1</v>
      </c>
      <c r="D249" s="369"/>
      <c r="E249" s="374"/>
      <c r="F249" s="7">
        <v>0</v>
      </c>
      <c r="G249" s="8">
        <v>1375</v>
      </c>
      <c r="H249" s="93">
        <f t="shared" si="7"/>
        <v>0</v>
      </c>
      <c r="I249" s="93">
        <f t="shared" si="6"/>
        <v>0</v>
      </c>
    </row>
    <row r="250" spans="2:9" ht="15.75" hidden="1" thickBot="1" x14ac:dyDescent="0.3">
      <c r="B250" s="6" t="s">
        <v>146</v>
      </c>
      <c r="C250" s="38">
        <v>1</v>
      </c>
      <c r="D250" s="369"/>
      <c r="E250" s="374"/>
      <c r="F250" s="7">
        <v>0</v>
      </c>
      <c r="G250" s="8">
        <v>1622.5</v>
      </c>
      <c r="H250" s="93">
        <f t="shared" si="7"/>
        <v>0</v>
      </c>
      <c r="I250" s="93">
        <f t="shared" si="6"/>
        <v>0</v>
      </c>
    </row>
    <row r="251" spans="2:9" ht="15.75" hidden="1" thickBot="1" x14ac:dyDescent="0.3">
      <c r="B251" s="6" t="s">
        <v>147</v>
      </c>
      <c r="C251" s="38">
        <v>1</v>
      </c>
      <c r="D251" s="369"/>
      <c r="E251" s="374"/>
      <c r="F251" s="7">
        <v>0</v>
      </c>
      <c r="G251" s="8">
        <v>1375</v>
      </c>
      <c r="H251" s="93">
        <f t="shared" si="7"/>
        <v>0</v>
      </c>
      <c r="I251" s="93">
        <f t="shared" si="6"/>
        <v>0</v>
      </c>
    </row>
    <row r="252" spans="2:9" ht="15.75" hidden="1" thickBot="1" x14ac:dyDescent="0.3">
      <c r="B252" s="6" t="s">
        <v>148</v>
      </c>
      <c r="C252" s="38">
        <v>1</v>
      </c>
      <c r="D252" s="369"/>
      <c r="E252" s="374"/>
      <c r="F252" s="7">
        <v>0</v>
      </c>
      <c r="G252" s="8">
        <v>1622.5</v>
      </c>
      <c r="H252" s="93">
        <f t="shared" si="7"/>
        <v>0</v>
      </c>
      <c r="I252" s="93">
        <f t="shared" si="6"/>
        <v>0</v>
      </c>
    </row>
    <row r="253" spans="2:9" ht="15.75" hidden="1" thickBot="1" x14ac:dyDescent="0.3">
      <c r="B253" s="6" t="s">
        <v>149</v>
      </c>
      <c r="C253" s="38">
        <v>1</v>
      </c>
      <c r="D253" s="369"/>
      <c r="E253" s="374"/>
      <c r="F253" s="7">
        <v>0</v>
      </c>
      <c r="G253" s="8">
        <v>1622.5</v>
      </c>
      <c r="H253" s="93">
        <f t="shared" si="7"/>
        <v>0</v>
      </c>
      <c r="I253" s="93">
        <f t="shared" si="6"/>
        <v>0</v>
      </c>
    </row>
    <row r="254" spans="2:9" ht="15.75" hidden="1" thickBot="1" x14ac:dyDescent="0.3">
      <c r="B254" s="6" t="s">
        <v>158</v>
      </c>
      <c r="C254" s="38">
        <v>1</v>
      </c>
      <c r="D254" s="369"/>
      <c r="E254" s="374"/>
      <c r="F254" s="7">
        <v>0</v>
      </c>
      <c r="G254" s="8">
        <v>1622.5</v>
      </c>
      <c r="H254" s="93">
        <f t="shared" si="7"/>
        <v>0</v>
      </c>
      <c r="I254" s="93">
        <f t="shared" si="6"/>
        <v>0</v>
      </c>
    </row>
    <row r="255" spans="2:9" ht="15.75" hidden="1" thickBot="1" x14ac:dyDescent="0.3">
      <c r="B255" s="6" t="s">
        <v>151</v>
      </c>
      <c r="C255" s="38">
        <v>1</v>
      </c>
      <c r="D255" s="369"/>
      <c r="E255" s="374"/>
      <c r="F255" s="7">
        <v>0</v>
      </c>
      <c r="G255" s="8">
        <v>1375</v>
      </c>
      <c r="H255" s="93">
        <f t="shared" si="7"/>
        <v>0</v>
      </c>
      <c r="I255" s="93">
        <f t="shared" si="6"/>
        <v>0</v>
      </c>
    </row>
    <row r="256" spans="2:9" ht="15.75" hidden="1" thickBot="1" x14ac:dyDescent="0.3">
      <c r="B256" s="6" t="s">
        <v>152</v>
      </c>
      <c r="C256" s="38">
        <v>1</v>
      </c>
      <c r="D256" s="369"/>
      <c r="E256" s="374"/>
      <c r="F256" s="7">
        <v>0</v>
      </c>
      <c r="G256" s="8">
        <v>1375</v>
      </c>
      <c r="H256" s="93">
        <f t="shared" si="7"/>
        <v>0</v>
      </c>
      <c r="I256" s="93">
        <f t="shared" si="6"/>
        <v>0</v>
      </c>
    </row>
    <row r="257" spans="2:9" ht="15.75" hidden="1" thickBot="1" x14ac:dyDescent="0.3">
      <c r="B257" s="6" t="s">
        <v>153</v>
      </c>
      <c r="C257" s="38">
        <v>1</v>
      </c>
      <c r="D257" s="369"/>
      <c r="E257" s="374"/>
      <c r="F257" s="7">
        <v>0</v>
      </c>
      <c r="G257" s="8">
        <v>1622.5</v>
      </c>
      <c r="H257" s="93">
        <f t="shared" si="7"/>
        <v>0</v>
      </c>
      <c r="I257" s="93">
        <f t="shared" si="6"/>
        <v>0</v>
      </c>
    </row>
    <row r="258" spans="2:9" ht="15.75" hidden="1" thickBot="1" x14ac:dyDescent="0.3">
      <c r="B258" s="10" t="s">
        <v>154</v>
      </c>
      <c r="C258" s="55">
        <v>1</v>
      </c>
      <c r="D258" s="385"/>
      <c r="E258" s="386"/>
      <c r="F258" s="11">
        <v>0</v>
      </c>
      <c r="G258" s="12">
        <v>1375</v>
      </c>
      <c r="H258" s="93">
        <f t="shared" si="7"/>
        <v>0</v>
      </c>
      <c r="I258" s="93">
        <f t="shared" si="6"/>
        <v>0</v>
      </c>
    </row>
    <row r="259" spans="2:9" ht="15.75" hidden="1" thickBot="1" x14ac:dyDescent="0.3">
      <c r="B259" s="13"/>
      <c r="H259" s="93">
        <f t="shared" si="7"/>
        <v>0</v>
      </c>
      <c r="I259" s="93">
        <f t="shared" si="6"/>
        <v>0</v>
      </c>
    </row>
    <row r="260" spans="2:9" ht="24.75" hidden="1" thickTop="1" thickBot="1" x14ac:dyDescent="0.3">
      <c r="B260" s="377" t="s">
        <v>124</v>
      </c>
      <c r="C260" s="378"/>
      <c r="D260" s="378"/>
      <c r="E260" s="378"/>
      <c r="F260" s="378"/>
      <c r="G260" s="379"/>
      <c r="H260" s="93">
        <f t="shared" si="7"/>
        <v>0</v>
      </c>
      <c r="I260" s="93">
        <f t="shared" ref="I260:I323" si="8">(IF(COUNT(E260)=0,0,G260)-IF(COUNT(G260)=0,0,G260))*A260*(-1)</f>
        <v>0</v>
      </c>
    </row>
    <row r="261" spans="2:9" ht="24.75" hidden="1" thickTop="1" thickBot="1" x14ac:dyDescent="0.3">
      <c r="B261" s="380" t="s">
        <v>101</v>
      </c>
      <c r="C261" s="381"/>
      <c r="D261" s="381"/>
      <c r="E261" s="381"/>
      <c r="F261" s="381"/>
      <c r="G261" s="382"/>
      <c r="H261" s="93">
        <f t="shared" ref="H261:H324" si="9">(IF(COUNT(D269)=0,0,F269)-IF(COUNT(F269)=0,0,F269))*A269*(-1)</f>
        <v>0</v>
      </c>
      <c r="I261" s="93">
        <f t="shared" si="8"/>
        <v>0</v>
      </c>
    </row>
    <row r="262" spans="2:9" ht="24.75" hidden="1" thickTop="1" thickBot="1" x14ac:dyDescent="0.3">
      <c r="B262" s="380" t="s">
        <v>0</v>
      </c>
      <c r="C262" s="382"/>
      <c r="D262" s="381" t="s">
        <v>102</v>
      </c>
      <c r="E262" s="382"/>
      <c r="F262" s="380" t="s">
        <v>76</v>
      </c>
      <c r="G262" s="382"/>
      <c r="H262" s="93">
        <f t="shared" si="9"/>
        <v>0</v>
      </c>
      <c r="I262" s="93">
        <f t="shared" si="8"/>
        <v>0</v>
      </c>
    </row>
    <row r="263" spans="2:9" ht="16.5" hidden="1" thickTop="1" thickBot="1" x14ac:dyDescent="0.3">
      <c r="B263" s="19" t="s">
        <v>2</v>
      </c>
      <c r="C263" s="20" t="s">
        <v>3</v>
      </c>
      <c r="D263" s="21" t="s">
        <v>4</v>
      </c>
      <c r="E263" s="22" t="s">
        <v>5</v>
      </c>
      <c r="F263" s="19" t="s">
        <v>6</v>
      </c>
      <c r="G263" s="22" t="s">
        <v>7</v>
      </c>
      <c r="H263" s="93">
        <f t="shared" si="9"/>
        <v>0</v>
      </c>
      <c r="I263" s="93">
        <f t="shared" si="8"/>
        <v>0</v>
      </c>
    </row>
    <row r="264" spans="2:9" ht="16.5" hidden="1" thickTop="1" thickBot="1" x14ac:dyDescent="0.3">
      <c r="B264" s="4" t="s">
        <v>125</v>
      </c>
      <c r="C264" s="5" t="s">
        <v>14</v>
      </c>
      <c r="D264" s="389" t="s">
        <v>17</v>
      </c>
      <c r="E264" s="390"/>
      <c r="F264" s="3">
        <v>1518.75</v>
      </c>
      <c r="G264" s="2">
        <v>3796.875</v>
      </c>
      <c r="H264" s="93">
        <f t="shared" si="9"/>
        <v>0</v>
      </c>
      <c r="I264" s="93">
        <f t="shared" si="8"/>
        <v>0</v>
      </c>
    </row>
    <row r="265" spans="2:9" ht="15.75" hidden="1" thickBot="1" x14ac:dyDescent="0.3">
      <c r="B265" s="23" t="s">
        <v>155</v>
      </c>
      <c r="C265" s="24" t="s">
        <v>3</v>
      </c>
      <c r="D265" s="25" t="s">
        <v>4</v>
      </c>
      <c r="E265" s="26" t="s">
        <v>5</v>
      </c>
      <c r="F265" s="29" t="s">
        <v>6</v>
      </c>
      <c r="G265" s="28" t="s">
        <v>7</v>
      </c>
      <c r="H265" s="93">
        <f t="shared" si="9"/>
        <v>0</v>
      </c>
      <c r="I265" s="93">
        <f t="shared" si="8"/>
        <v>0</v>
      </c>
    </row>
    <row r="266" spans="2:9" ht="15.75" hidden="1" thickBot="1" x14ac:dyDescent="0.3">
      <c r="B266" s="6" t="s">
        <v>104</v>
      </c>
      <c r="C266" s="5" t="s">
        <v>14</v>
      </c>
      <c r="D266" s="361" t="s">
        <v>17</v>
      </c>
      <c r="E266" s="362"/>
      <c r="F266" s="17">
        <v>2300</v>
      </c>
      <c r="G266" s="9">
        <v>5750</v>
      </c>
      <c r="H266" s="93">
        <f t="shared" si="9"/>
        <v>0</v>
      </c>
      <c r="I266" s="93">
        <f t="shared" si="8"/>
        <v>0</v>
      </c>
    </row>
    <row r="267" spans="2:9" ht="15.75" hidden="1" thickBot="1" x14ac:dyDescent="0.3">
      <c r="B267" s="6" t="s">
        <v>105</v>
      </c>
      <c r="C267" s="5" t="s">
        <v>14</v>
      </c>
      <c r="D267" s="363"/>
      <c r="E267" s="364"/>
      <c r="F267" s="17">
        <v>4025</v>
      </c>
      <c r="G267" s="9">
        <v>10062.5</v>
      </c>
      <c r="H267" s="93">
        <f t="shared" si="9"/>
        <v>0</v>
      </c>
      <c r="I267" s="93">
        <f t="shared" si="8"/>
        <v>0</v>
      </c>
    </row>
    <row r="268" spans="2:9" ht="15.75" hidden="1" thickBot="1" x14ac:dyDescent="0.3">
      <c r="B268" s="6" t="s">
        <v>106</v>
      </c>
      <c r="C268" s="5" t="s">
        <v>14</v>
      </c>
      <c r="D268" s="363"/>
      <c r="E268" s="364"/>
      <c r="F268" s="17">
        <v>7475</v>
      </c>
      <c r="G268" s="9">
        <v>18687.5</v>
      </c>
      <c r="H268" s="93">
        <f t="shared" si="9"/>
        <v>0</v>
      </c>
      <c r="I268" s="93">
        <f t="shared" si="8"/>
        <v>0</v>
      </c>
    </row>
    <row r="269" spans="2:9" ht="15.75" hidden="1" thickBot="1" x14ac:dyDescent="0.3">
      <c r="B269" s="6" t="s">
        <v>107</v>
      </c>
      <c r="C269" s="5" t="s">
        <v>14</v>
      </c>
      <c r="D269" s="363"/>
      <c r="E269" s="364"/>
      <c r="F269" s="17">
        <v>12937.5</v>
      </c>
      <c r="G269" s="9">
        <v>32343.749999999996</v>
      </c>
      <c r="H269" s="93">
        <f t="shared" si="9"/>
        <v>0</v>
      </c>
      <c r="I269" s="93">
        <f t="shared" si="8"/>
        <v>0</v>
      </c>
    </row>
    <row r="270" spans="2:9" ht="15.75" hidden="1" thickBot="1" x14ac:dyDescent="0.3">
      <c r="B270" s="6" t="s">
        <v>108</v>
      </c>
      <c r="C270" s="5" t="s">
        <v>14</v>
      </c>
      <c r="D270" s="365"/>
      <c r="E270" s="366"/>
      <c r="F270" s="17">
        <v>23000</v>
      </c>
      <c r="G270" s="9">
        <v>57499.999999999993</v>
      </c>
      <c r="H270" s="93">
        <f t="shared" si="9"/>
        <v>0</v>
      </c>
      <c r="I270" s="93">
        <f t="shared" si="8"/>
        <v>0</v>
      </c>
    </row>
    <row r="271" spans="2:9" ht="15.75" hidden="1" thickBot="1" x14ac:dyDescent="0.3">
      <c r="B271" s="23" t="s">
        <v>24</v>
      </c>
      <c r="C271" s="24" t="s">
        <v>3</v>
      </c>
      <c r="D271" s="25" t="s">
        <v>4</v>
      </c>
      <c r="E271" s="26" t="s">
        <v>5</v>
      </c>
      <c r="F271" s="56" t="s">
        <v>6</v>
      </c>
      <c r="G271" s="57" t="s">
        <v>7</v>
      </c>
      <c r="H271" s="93">
        <f t="shared" si="9"/>
        <v>0</v>
      </c>
      <c r="I271" s="93">
        <f t="shared" si="8"/>
        <v>0</v>
      </c>
    </row>
    <row r="272" spans="2:9" ht="15.75" hidden="1" thickBot="1" x14ac:dyDescent="0.3">
      <c r="B272" s="6" t="s">
        <v>109</v>
      </c>
      <c r="C272" s="5" t="s">
        <v>14</v>
      </c>
      <c r="D272" s="361" t="s">
        <v>17</v>
      </c>
      <c r="E272" s="362"/>
      <c r="F272" s="17">
        <v>1168.2</v>
      </c>
      <c r="G272" s="9">
        <v>2920.5</v>
      </c>
      <c r="H272" s="93">
        <f t="shared" si="9"/>
        <v>0</v>
      </c>
      <c r="I272" s="93">
        <f t="shared" si="8"/>
        <v>0</v>
      </c>
    </row>
    <row r="273" spans="2:9" ht="15.75" hidden="1" thickBot="1" x14ac:dyDescent="0.3">
      <c r="B273" s="6" t="s">
        <v>110</v>
      </c>
      <c r="C273" s="5" t="s">
        <v>14</v>
      </c>
      <c r="D273" s="363"/>
      <c r="E273" s="364"/>
      <c r="F273" s="17">
        <v>1622.5000000000002</v>
      </c>
      <c r="G273" s="9">
        <v>4056.2500000000005</v>
      </c>
      <c r="H273" s="93">
        <f t="shared" si="9"/>
        <v>0</v>
      </c>
      <c r="I273" s="93">
        <f t="shared" si="8"/>
        <v>0</v>
      </c>
    </row>
    <row r="274" spans="2:9" ht="15.75" hidden="1" thickBot="1" x14ac:dyDescent="0.3">
      <c r="B274" s="6" t="s">
        <v>111</v>
      </c>
      <c r="C274" s="5" t="s">
        <v>14</v>
      </c>
      <c r="D274" s="363"/>
      <c r="E274" s="364"/>
      <c r="F274" s="17">
        <v>843.7</v>
      </c>
      <c r="G274" s="9">
        <v>2109.25</v>
      </c>
      <c r="H274" s="93">
        <f t="shared" si="9"/>
        <v>0</v>
      </c>
      <c r="I274" s="93">
        <f t="shared" si="8"/>
        <v>0</v>
      </c>
    </row>
    <row r="275" spans="2:9" ht="15.75" hidden="1" thickBot="1" x14ac:dyDescent="0.3">
      <c r="B275" s="6" t="s">
        <v>112</v>
      </c>
      <c r="C275" s="5" t="s">
        <v>14</v>
      </c>
      <c r="D275" s="363"/>
      <c r="E275" s="364"/>
      <c r="F275" s="17">
        <v>584.1</v>
      </c>
      <c r="G275" s="9">
        <v>1460.25</v>
      </c>
      <c r="H275" s="93">
        <f t="shared" si="9"/>
        <v>0</v>
      </c>
      <c r="I275" s="93">
        <f t="shared" si="8"/>
        <v>0</v>
      </c>
    </row>
    <row r="276" spans="2:9" ht="15.75" hidden="1" thickBot="1" x14ac:dyDescent="0.3">
      <c r="B276" s="6" t="s">
        <v>113</v>
      </c>
      <c r="C276" s="5" t="s">
        <v>14</v>
      </c>
      <c r="D276" s="363"/>
      <c r="E276" s="364"/>
      <c r="F276" s="17">
        <v>3432</v>
      </c>
      <c r="G276" s="9">
        <v>8580</v>
      </c>
      <c r="H276" s="93">
        <f t="shared" si="9"/>
        <v>0</v>
      </c>
      <c r="I276" s="93">
        <f t="shared" si="8"/>
        <v>0</v>
      </c>
    </row>
    <row r="277" spans="2:9" ht="15.75" hidden="1" thickBot="1" x14ac:dyDescent="0.3">
      <c r="B277" s="14" t="s">
        <v>127</v>
      </c>
      <c r="C277" s="5" t="s">
        <v>14</v>
      </c>
      <c r="D277" s="365"/>
      <c r="E277" s="366"/>
      <c r="F277" s="17">
        <v>516.25</v>
      </c>
      <c r="G277" s="9">
        <v>1290.625</v>
      </c>
      <c r="H277" s="93">
        <f t="shared" si="9"/>
        <v>0</v>
      </c>
      <c r="I277" s="93">
        <f t="shared" si="8"/>
        <v>0</v>
      </c>
    </row>
    <row r="278" spans="2:9" ht="15.75" hidden="1" thickBot="1" x14ac:dyDescent="0.3">
      <c r="B278" s="23" t="s">
        <v>156</v>
      </c>
      <c r="C278" s="24" t="s">
        <v>3</v>
      </c>
      <c r="D278" s="25" t="s">
        <v>4</v>
      </c>
      <c r="E278" s="26" t="s">
        <v>5</v>
      </c>
      <c r="F278" s="23" t="s">
        <v>6</v>
      </c>
      <c r="G278" s="26" t="s">
        <v>7</v>
      </c>
      <c r="H278" s="93">
        <f t="shared" si="9"/>
        <v>0</v>
      </c>
      <c r="I278" s="93">
        <f t="shared" si="8"/>
        <v>0</v>
      </c>
    </row>
    <row r="279" spans="2:9" ht="15.75" hidden="1" thickBot="1" x14ac:dyDescent="0.3">
      <c r="B279" s="6" t="s">
        <v>29</v>
      </c>
      <c r="C279" s="18" t="s">
        <v>14</v>
      </c>
      <c r="D279" s="361" t="s">
        <v>17</v>
      </c>
      <c r="E279" s="362"/>
      <c r="F279" s="17">
        <v>99.5625</v>
      </c>
      <c r="G279" s="9">
        <v>248.90625</v>
      </c>
      <c r="H279" s="93">
        <f t="shared" si="9"/>
        <v>0</v>
      </c>
      <c r="I279" s="93">
        <f t="shared" si="8"/>
        <v>0</v>
      </c>
    </row>
    <row r="280" spans="2:9" ht="15.75" hidden="1" thickBot="1" x14ac:dyDescent="0.3">
      <c r="B280" s="6" t="s">
        <v>30</v>
      </c>
      <c r="C280" s="18" t="s">
        <v>14</v>
      </c>
      <c r="D280" s="363"/>
      <c r="E280" s="364"/>
      <c r="F280" s="17">
        <v>165.9375</v>
      </c>
      <c r="G280" s="9">
        <v>414.84375</v>
      </c>
      <c r="H280" s="93">
        <f t="shared" si="9"/>
        <v>0</v>
      </c>
      <c r="I280" s="93">
        <f t="shared" si="8"/>
        <v>0</v>
      </c>
    </row>
    <row r="281" spans="2:9" ht="15.75" hidden="1" thickBot="1" x14ac:dyDescent="0.3">
      <c r="B281" s="6" t="s">
        <v>31</v>
      </c>
      <c r="C281" s="18" t="s">
        <v>14</v>
      </c>
      <c r="D281" s="363"/>
      <c r="E281" s="364"/>
      <c r="F281" s="17">
        <v>265.5</v>
      </c>
      <c r="G281" s="9">
        <v>663.75</v>
      </c>
      <c r="H281" s="93">
        <f t="shared" si="9"/>
        <v>0</v>
      </c>
      <c r="I281" s="93">
        <f t="shared" si="8"/>
        <v>0</v>
      </c>
    </row>
    <row r="282" spans="2:9" ht="15.75" hidden="1" thickBot="1" x14ac:dyDescent="0.3">
      <c r="B282" s="6" t="s">
        <v>32</v>
      </c>
      <c r="C282" s="18" t="s">
        <v>14</v>
      </c>
      <c r="D282" s="363"/>
      <c r="E282" s="364"/>
      <c r="F282" s="17">
        <v>398.25</v>
      </c>
      <c r="G282" s="9">
        <v>995.625</v>
      </c>
      <c r="H282" s="93">
        <f t="shared" si="9"/>
        <v>0</v>
      </c>
      <c r="I282" s="93">
        <f t="shared" si="8"/>
        <v>0</v>
      </c>
    </row>
    <row r="283" spans="2:9" ht="15.75" hidden="1" thickBot="1" x14ac:dyDescent="0.3">
      <c r="B283" s="6" t="s">
        <v>33</v>
      </c>
      <c r="C283" s="18"/>
      <c r="D283" s="363"/>
      <c r="E283" s="364"/>
      <c r="F283" s="17">
        <v>663.75</v>
      </c>
      <c r="G283" s="9">
        <v>1659.375</v>
      </c>
      <c r="H283" s="93">
        <f t="shared" si="9"/>
        <v>0</v>
      </c>
      <c r="I283" s="93">
        <f t="shared" si="8"/>
        <v>0</v>
      </c>
    </row>
    <row r="284" spans="2:9" ht="15.75" hidden="1" thickBot="1" x14ac:dyDescent="0.3">
      <c r="B284" s="6" t="s">
        <v>34</v>
      </c>
      <c r="C284" s="18"/>
      <c r="D284" s="365"/>
      <c r="E284" s="366"/>
      <c r="F284" s="17">
        <v>958.75</v>
      </c>
      <c r="G284" s="9">
        <v>2396.875</v>
      </c>
      <c r="H284" s="93">
        <f t="shared" si="9"/>
        <v>0</v>
      </c>
      <c r="I284" s="93">
        <f t="shared" si="8"/>
        <v>0</v>
      </c>
    </row>
    <row r="285" spans="2:9" ht="15.75" hidden="1" thickBot="1" x14ac:dyDescent="0.3">
      <c r="B285" s="23" t="s">
        <v>9</v>
      </c>
      <c r="C285" s="24" t="s">
        <v>3</v>
      </c>
      <c r="D285" s="25" t="s">
        <v>4</v>
      </c>
      <c r="E285" s="26" t="s">
        <v>5</v>
      </c>
      <c r="F285" s="23" t="s">
        <v>6</v>
      </c>
      <c r="G285" s="26" t="s">
        <v>7</v>
      </c>
      <c r="H285" s="93">
        <f t="shared" si="9"/>
        <v>0</v>
      </c>
      <c r="I285" s="93">
        <f t="shared" si="8"/>
        <v>0</v>
      </c>
    </row>
    <row r="286" spans="2:9" ht="15.75" hidden="1" thickBot="1" x14ac:dyDescent="0.3">
      <c r="B286" s="6" t="s">
        <v>35</v>
      </c>
      <c r="C286" s="5" t="s">
        <v>14</v>
      </c>
      <c r="D286" s="361" t="s">
        <v>17</v>
      </c>
      <c r="E286" s="362"/>
      <c r="F286" s="17">
        <v>141.6</v>
      </c>
      <c r="G286" s="9">
        <v>354</v>
      </c>
      <c r="H286" s="93">
        <f t="shared" si="9"/>
        <v>0</v>
      </c>
      <c r="I286" s="93">
        <f t="shared" si="8"/>
        <v>0</v>
      </c>
    </row>
    <row r="287" spans="2:9" ht="15.75" hidden="1" thickBot="1" x14ac:dyDescent="0.3">
      <c r="B287" s="6" t="s">
        <v>36</v>
      </c>
      <c r="C287" s="5" t="s">
        <v>14</v>
      </c>
      <c r="D287" s="363"/>
      <c r="E287" s="364"/>
      <c r="F287" s="17">
        <v>354</v>
      </c>
      <c r="G287" s="9">
        <v>885</v>
      </c>
      <c r="H287" s="93">
        <f t="shared" si="9"/>
        <v>0</v>
      </c>
      <c r="I287" s="93">
        <f t="shared" si="8"/>
        <v>0</v>
      </c>
    </row>
    <row r="288" spans="2:9" ht="15.75" hidden="1" thickBot="1" x14ac:dyDescent="0.3">
      <c r="B288" s="6" t="s">
        <v>37</v>
      </c>
      <c r="C288" s="5" t="s">
        <v>14</v>
      </c>
      <c r="D288" s="363"/>
      <c r="E288" s="364"/>
      <c r="F288" s="17">
        <v>1327.5</v>
      </c>
      <c r="G288" s="9">
        <v>3318.75</v>
      </c>
      <c r="H288" s="93">
        <f t="shared" si="9"/>
        <v>0</v>
      </c>
      <c r="I288" s="93">
        <f t="shared" si="8"/>
        <v>0</v>
      </c>
    </row>
    <row r="289" spans="2:9" ht="15.75" hidden="1" thickBot="1" x14ac:dyDescent="0.3">
      <c r="B289" s="6" t="s">
        <v>38</v>
      </c>
      <c r="C289" s="5" t="s">
        <v>14</v>
      </c>
      <c r="D289" s="363"/>
      <c r="E289" s="364"/>
      <c r="F289" s="17">
        <v>1416</v>
      </c>
      <c r="G289" s="9">
        <v>3540</v>
      </c>
      <c r="H289" s="93">
        <f t="shared" si="9"/>
        <v>0</v>
      </c>
      <c r="I289" s="93">
        <f t="shared" si="8"/>
        <v>0</v>
      </c>
    </row>
    <row r="290" spans="2:9" ht="15.75" hidden="1" thickBot="1" x14ac:dyDescent="0.3">
      <c r="B290" s="6" t="s">
        <v>39</v>
      </c>
      <c r="C290" s="5" t="s">
        <v>14</v>
      </c>
      <c r="D290" s="363"/>
      <c r="E290" s="364"/>
      <c r="F290" s="17">
        <v>1416</v>
      </c>
      <c r="G290" s="9">
        <v>3540</v>
      </c>
      <c r="H290" s="93">
        <f t="shared" si="9"/>
        <v>0</v>
      </c>
      <c r="I290" s="93">
        <f t="shared" si="8"/>
        <v>0</v>
      </c>
    </row>
    <row r="291" spans="2:9" ht="15.75" hidden="1" thickBot="1" x14ac:dyDescent="0.3">
      <c r="B291" s="6" t="s">
        <v>41</v>
      </c>
      <c r="C291" s="5" t="s">
        <v>14</v>
      </c>
      <c r="D291" s="363"/>
      <c r="E291" s="364"/>
      <c r="F291" s="17">
        <v>1416</v>
      </c>
      <c r="G291" s="9">
        <v>3540</v>
      </c>
      <c r="H291" s="93">
        <f t="shared" si="9"/>
        <v>0</v>
      </c>
      <c r="I291" s="93">
        <f t="shared" si="8"/>
        <v>0</v>
      </c>
    </row>
    <row r="292" spans="2:9" ht="15.75" hidden="1" thickBot="1" x14ac:dyDescent="0.3">
      <c r="B292" s="6" t="s">
        <v>114</v>
      </c>
      <c r="C292" s="5" t="s">
        <v>14</v>
      </c>
      <c r="D292" s="365"/>
      <c r="E292" s="366"/>
      <c r="F292" s="17">
        <v>8800</v>
      </c>
      <c r="G292" s="9">
        <v>22000</v>
      </c>
      <c r="H292" s="93">
        <f t="shared" si="9"/>
        <v>0</v>
      </c>
      <c r="I292" s="93">
        <f t="shared" si="8"/>
        <v>0</v>
      </c>
    </row>
    <row r="293" spans="2:9" ht="15.75" hidden="1" thickBot="1" x14ac:dyDescent="0.3">
      <c r="B293" s="23" t="s">
        <v>68</v>
      </c>
      <c r="C293" s="24" t="s">
        <v>3</v>
      </c>
      <c r="D293" s="25" t="s">
        <v>4</v>
      </c>
      <c r="E293" s="26" t="s">
        <v>5</v>
      </c>
      <c r="F293" s="23" t="s">
        <v>6</v>
      </c>
      <c r="G293" s="26" t="s">
        <v>7</v>
      </c>
      <c r="H293" s="93">
        <f t="shared" si="9"/>
        <v>0</v>
      </c>
      <c r="I293" s="93">
        <f t="shared" si="8"/>
        <v>0</v>
      </c>
    </row>
    <row r="294" spans="2:9" ht="15.75" hidden="1" thickBot="1" x14ac:dyDescent="0.3">
      <c r="B294" s="6" t="s">
        <v>44</v>
      </c>
      <c r="C294" s="18" t="s">
        <v>14</v>
      </c>
      <c r="D294" s="361" t="s">
        <v>17</v>
      </c>
      <c r="E294" s="362"/>
      <c r="F294" s="17">
        <v>318.60000000000002</v>
      </c>
      <c r="G294" s="9">
        <v>796.5</v>
      </c>
      <c r="H294" s="93">
        <f t="shared" si="9"/>
        <v>0</v>
      </c>
      <c r="I294" s="93">
        <f t="shared" si="8"/>
        <v>0</v>
      </c>
    </row>
    <row r="295" spans="2:9" ht="15.75" hidden="1" thickBot="1" x14ac:dyDescent="0.3">
      <c r="B295" s="6" t="s">
        <v>45</v>
      </c>
      <c r="C295" s="18" t="s">
        <v>14</v>
      </c>
      <c r="D295" s="363"/>
      <c r="E295" s="364"/>
      <c r="F295" s="17">
        <v>566.4</v>
      </c>
      <c r="G295" s="9">
        <v>1416</v>
      </c>
      <c r="H295" s="93">
        <f t="shared" si="9"/>
        <v>0</v>
      </c>
      <c r="I295" s="93">
        <f t="shared" si="8"/>
        <v>0</v>
      </c>
    </row>
    <row r="296" spans="2:9" ht="15.75" hidden="1" thickBot="1" x14ac:dyDescent="0.3">
      <c r="B296" s="6" t="s">
        <v>46</v>
      </c>
      <c r="C296" s="18" t="s">
        <v>14</v>
      </c>
      <c r="D296" s="363"/>
      <c r="E296" s="364"/>
      <c r="F296" s="17">
        <v>991.2</v>
      </c>
      <c r="G296" s="9">
        <v>2478</v>
      </c>
      <c r="H296" s="93">
        <f t="shared" si="9"/>
        <v>0</v>
      </c>
      <c r="I296" s="93">
        <f t="shared" si="8"/>
        <v>0</v>
      </c>
    </row>
    <row r="297" spans="2:9" ht="15.75" hidden="1" thickBot="1" x14ac:dyDescent="0.3">
      <c r="B297" s="6" t="s">
        <v>115</v>
      </c>
      <c r="C297" s="18" t="s">
        <v>14</v>
      </c>
      <c r="D297" s="363"/>
      <c r="E297" s="364"/>
      <c r="F297" s="17">
        <v>1840.8000000000002</v>
      </c>
      <c r="G297" s="9">
        <v>4602</v>
      </c>
      <c r="H297" s="93">
        <f t="shared" si="9"/>
        <v>0</v>
      </c>
      <c r="I297" s="93">
        <f t="shared" si="8"/>
        <v>0</v>
      </c>
    </row>
    <row r="298" spans="2:9" ht="15.75" hidden="1" thickBot="1" x14ac:dyDescent="0.3">
      <c r="B298" s="6" t="s">
        <v>116</v>
      </c>
      <c r="C298" s="18" t="s">
        <v>14</v>
      </c>
      <c r="D298" s="363"/>
      <c r="E298" s="364"/>
      <c r="F298" s="17">
        <v>3398.4</v>
      </c>
      <c r="G298" s="9">
        <v>8496</v>
      </c>
      <c r="H298" s="93">
        <f t="shared" si="9"/>
        <v>0</v>
      </c>
      <c r="I298" s="93">
        <f t="shared" si="8"/>
        <v>0</v>
      </c>
    </row>
    <row r="299" spans="2:9" ht="15.75" hidden="1" thickBot="1" x14ac:dyDescent="0.3">
      <c r="B299" s="6" t="s">
        <v>117</v>
      </c>
      <c r="C299" s="18" t="s">
        <v>14</v>
      </c>
      <c r="D299" s="363"/>
      <c r="E299" s="364"/>
      <c r="F299" s="17">
        <v>6230.4000000000005</v>
      </c>
      <c r="G299" s="9">
        <v>15576</v>
      </c>
      <c r="H299" s="93">
        <f t="shared" si="9"/>
        <v>0</v>
      </c>
      <c r="I299" s="93">
        <f t="shared" si="8"/>
        <v>0</v>
      </c>
    </row>
    <row r="300" spans="2:9" ht="15.75" hidden="1" thickBot="1" x14ac:dyDescent="0.3">
      <c r="B300" s="6" t="s">
        <v>118</v>
      </c>
      <c r="C300" s="18" t="s">
        <v>14</v>
      </c>
      <c r="D300" s="365"/>
      <c r="E300" s="366"/>
      <c r="F300" s="17">
        <v>10620</v>
      </c>
      <c r="G300" s="9">
        <v>26550</v>
      </c>
      <c r="H300" s="93">
        <f t="shared" si="9"/>
        <v>0</v>
      </c>
      <c r="I300" s="93">
        <f t="shared" si="8"/>
        <v>0</v>
      </c>
    </row>
    <row r="301" spans="2:9" ht="15.75" hidden="1" thickBot="1" x14ac:dyDescent="0.3">
      <c r="B301" s="23" t="s">
        <v>10</v>
      </c>
      <c r="C301" s="24" t="s">
        <v>3</v>
      </c>
      <c r="D301" s="25" t="s">
        <v>4</v>
      </c>
      <c r="E301" s="26" t="s">
        <v>5</v>
      </c>
      <c r="F301" s="23" t="s">
        <v>6</v>
      </c>
      <c r="G301" s="26" t="s">
        <v>7</v>
      </c>
      <c r="H301" s="93">
        <f t="shared" si="9"/>
        <v>0</v>
      </c>
      <c r="I301" s="93">
        <f t="shared" si="8"/>
        <v>0</v>
      </c>
    </row>
    <row r="302" spans="2:9" ht="15.75" hidden="1" thickBot="1" x14ac:dyDescent="0.3">
      <c r="B302" s="6" t="s">
        <v>11</v>
      </c>
      <c r="C302" s="5" t="s">
        <v>14</v>
      </c>
      <c r="D302" s="361" t="s">
        <v>17</v>
      </c>
      <c r="E302" s="362"/>
      <c r="F302" s="31">
        <v>0</v>
      </c>
      <c r="G302" s="8">
        <v>1841.8999999999999</v>
      </c>
      <c r="H302" s="93">
        <f t="shared" si="9"/>
        <v>0</v>
      </c>
      <c r="I302" s="93">
        <f t="shared" si="8"/>
        <v>0</v>
      </c>
    </row>
    <row r="303" spans="2:9" ht="15.75" hidden="1" thickBot="1" x14ac:dyDescent="0.3">
      <c r="B303" s="14" t="s">
        <v>128</v>
      </c>
      <c r="C303" s="5" t="s">
        <v>14</v>
      </c>
      <c r="D303" s="363"/>
      <c r="E303" s="364"/>
      <c r="F303" s="31">
        <v>0</v>
      </c>
      <c r="G303" s="8">
        <v>248.59999999999997</v>
      </c>
      <c r="H303" s="93">
        <f t="shared" si="9"/>
        <v>0</v>
      </c>
      <c r="I303" s="93">
        <f t="shared" si="8"/>
        <v>0</v>
      </c>
    </row>
    <row r="304" spans="2:9" ht="15.75" hidden="1" thickBot="1" x14ac:dyDescent="0.3">
      <c r="B304" s="6" t="s">
        <v>12</v>
      </c>
      <c r="C304" s="5" t="s">
        <v>14</v>
      </c>
      <c r="D304" s="363"/>
      <c r="E304" s="364"/>
      <c r="F304" s="31">
        <v>0</v>
      </c>
      <c r="G304" s="8">
        <v>565</v>
      </c>
      <c r="H304" s="93">
        <f t="shared" si="9"/>
        <v>0</v>
      </c>
      <c r="I304" s="93">
        <f t="shared" si="8"/>
        <v>0</v>
      </c>
    </row>
    <row r="305" spans="2:9" ht="15.75" hidden="1" thickBot="1" x14ac:dyDescent="0.3">
      <c r="B305" s="6" t="s">
        <v>129</v>
      </c>
      <c r="C305" s="5" t="s">
        <v>14</v>
      </c>
      <c r="D305" s="363"/>
      <c r="E305" s="364"/>
      <c r="F305" s="31">
        <v>0</v>
      </c>
      <c r="G305" s="8">
        <v>112.99999999999999</v>
      </c>
      <c r="H305" s="93">
        <f t="shared" si="9"/>
        <v>0</v>
      </c>
      <c r="I305" s="93">
        <f t="shared" si="8"/>
        <v>0</v>
      </c>
    </row>
    <row r="306" spans="2:9" ht="15.75" hidden="1" thickBot="1" x14ac:dyDescent="0.3">
      <c r="B306" s="6" t="s">
        <v>48</v>
      </c>
      <c r="C306" s="5" t="s">
        <v>14</v>
      </c>
      <c r="D306" s="363"/>
      <c r="E306" s="364"/>
      <c r="F306" s="31">
        <v>0</v>
      </c>
      <c r="G306" s="8">
        <v>2056.6</v>
      </c>
      <c r="H306" s="93">
        <f t="shared" si="9"/>
        <v>0</v>
      </c>
      <c r="I306" s="93">
        <f t="shared" si="8"/>
        <v>0</v>
      </c>
    </row>
    <row r="307" spans="2:9" ht="15.75" hidden="1" thickBot="1" x14ac:dyDescent="0.3">
      <c r="B307" s="6" t="s">
        <v>130</v>
      </c>
      <c r="C307" s="5" t="s">
        <v>14</v>
      </c>
      <c r="D307" s="363"/>
      <c r="E307" s="364"/>
      <c r="F307" s="31">
        <v>0</v>
      </c>
      <c r="G307" s="8">
        <v>372.9</v>
      </c>
      <c r="H307" s="93">
        <f t="shared" si="9"/>
        <v>0</v>
      </c>
      <c r="I307" s="93">
        <f t="shared" si="8"/>
        <v>0</v>
      </c>
    </row>
    <row r="308" spans="2:9" ht="15.75" hidden="1" thickBot="1" x14ac:dyDescent="0.3">
      <c r="B308" s="6" t="s">
        <v>13</v>
      </c>
      <c r="C308" s="5" t="s">
        <v>14</v>
      </c>
      <c r="D308" s="363"/>
      <c r="E308" s="364"/>
      <c r="F308" s="31">
        <v>0</v>
      </c>
      <c r="G308" s="8">
        <v>0</v>
      </c>
      <c r="H308" s="93">
        <f t="shared" si="9"/>
        <v>0</v>
      </c>
      <c r="I308" s="93">
        <f t="shared" si="8"/>
        <v>0</v>
      </c>
    </row>
    <row r="309" spans="2:9" ht="15.75" hidden="1" thickBot="1" x14ac:dyDescent="0.3">
      <c r="B309" s="6" t="s">
        <v>131</v>
      </c>
      <c r="C309" s="5" t="s">
        <v>14</v>
      </c>
      <c r="D309" s="363"/>
      <c r="E309" s="364"/>
      <c r="F309" s="31">
        <v>0</v>
      </c>
      <c r="G309" s="8">
        <v>0</v>
      </c>
      <c r="H309" s="93">
        <f t="shared" si="9"/>
        <v>0</v>
      </c>
      <c r="I309" s="93">
        <f t="shared" si="8"/>
        <v>0</v>
      </c>
    </row>
    <row r="310" spans="2:9" ht="15.75" hidden="1" thickBot="1" x14ac:dyDescent="0.3">
      <c r="B310" s="6" t="s">
        <v>49</v>
      </c>
      <c r="C310" s="5" t="s">
        <v>14</v>
      </c>
      <c r="D310" s="363"/>
      <c r="E310" s="364"/>
      <c r="F310" s="31">
        <v>0</v>
      </c>
      <c r="G310" s="8">
        <v>1412.4999999999998</v>
      </c>
      <c r="H310" s="93">
        <f t="shared" si="9"/>
        <v>0</v>
      </c>
      <c r="I310" s="93">
        <f t="shared" si="8"/>
        <v>0</v>
      </c>
    </row>
    <row r="311" spans="2:9" ht="15.75" hidden="1" thickBot="1" x14ac:dyDescent="0.3">
      <c r="B311" s="6" t="s">
        <v>132</v>
      </c>
      <c r="C311" s="5" t="s">
        <v>14</v>
      </c>
      <c r="D311" s="363"/>
      <c r="E311" s="364"/>
      <c r="F311" s="31">
        <v>0</v>
      </c>
      <c r="G311" s="8">
        <v>1412.4999999999998</v>
      </c>
      <c r="H311" s="93">
        <f t="shared" si="9"/>
        <v>0</v>
      </c>
      <c r="I311" s="93">
        <f t="shared" si="8"/>
        <v>0</v>
      </c>
    </row>
    <row r="312" spans="2:9" ht="15.75" hidden="1" thickBot="1" x14ac:dyDescent="0.3">
      <c r="B312" s="6" t="s">
        <v>50</v>
      </c>
      <c r="C312" s="5" t="s">
        <v>14</v>
      </c>
      <c r="D312" s="363"/>
      <c r="E312" s="364"/>
      <c r="F312" s="31">
        <v>0</v>
      </c>
      <c r="G312" s="8">
        <v>723.19999999999993</v>
      </c>
      <c r="H312" s="93">
        <f t="shared" si="9"/>
        <v>0</v>
      </c>
      <c r="I312" s="93">
        <f t="shared" si="8"/>
        <v>0</v>
      </c>
    </row>
    <row r="313" spans="2:9" ht="15.75" hidden="1" thickBot="1" x14ac:dyDescent="0.3">
      <c r="B313" s="6" t="s">
        <v>133</v>
      </c>
      <c r="C313" s="5" t="s">
        <v>14</v>
      </c>
      <c r="D313" s="363"/>
      <c r="E313" s="364"/>
      <c r="F313" s="31">
        <v>0</v>
      </c>
      <c r="G313" s="8">
        <v>146.89999999999998</v>
      </c>
      <c r="H313" s="93">
        <f t="shared" si="9"/>
        <v>0</v>
      </c>
      <c r="I313" s="93">
        <f t="shared" si="8"/>
        <v>0</v>
      </c>
    </row>
    <row r="314" spans="2:9" ht="15.75" hidden="1" thickBot="1" x14ac:dyDescent="0.3">
      <c r="B314" s="6" t="s">
        <v>15</v>
      </c>
      <c r="C314" s="5" t="s">
        <v>14</v>
      </c>
      <c r="D314" s="363"/>
      <c r="E314" s="364"/>
      <c r="F314" s="31">
        <v>0</v>
      </c>
      <c r="G314" s="8">
        <v>565</v>
      </c>
      <c r="H314" s="93">
        <f t="shared" si="9"/>
        <v>0</v>
      </c>
      <c r="I314" s="93">
        <f t="shared" si="8"/>
        <v>0</v>
      </c>
    </row>
    <row r="315" spans="2:9" ht="15.75" hidden="1" thickBot="1" x14ac:dyDescent="0.3">
      <c r="B315" s="6" t="s">
        <v>134</v>
      </c>
      <c r="C315" s="5" t="s">
        <v>14</v>
      </c>
      <c r="D315" s="363"/>
      <c r="E315" s="364"/>
      <c r="F315" s="31">
        <v>0</v>
      </c>
      <c r="G315" s="8">
        <v>135.6</v>
      </c>
      <c r="H315" s="93">
        <f t="shared" si="9"/>
        <v>0</v>
      </c>
      <c r="I315" s="93">
        <f t="shared" si="8"/>
        <v>0</v>
      </c>
    </row>
    <row r="316" spans="2:9" ht="15.75" hidden="1" thickBot="1" x14ac:dyDescent="0.3">
      <c r="B316" s="6" t="s">
        <v>16</v>
      </c>
      <c r="C316" s="5" t="s">
        <v>14</v>
      </c>
      <c r="D316" s="363"/>
      <c r="E316" s="364"/>
      <c r="F316" s="31">
        <v>0</v>
      </c>
      <c r="G316" s="8">
        <v>203.39999999999998</v>
      </c>
      <c r="H316" s="93">
        <f t="shared" si="9"/>
        <v>0</v>
      </c>
      <c r="I316" s="93">
        <f t="shared" si="8"/>
        <v>0</v>
      </c>
    </row>
    <row r="317" spans="2:9" ht="15.75" hidden="1" thickBot="1" x14ac:dyDescent="0.3">
      <c r="B317" s="6" t="s">
        <v>135</v>
      </c>
      <c r="C317" s="5" t="s">
        <v>14</v>
      </c>
      <c r="D317" s="363"/>
      <c r="E317" s="364"/>
      <c r="F317" s="31">
        <v>0</v>
      </c>
      <c r="G317" s="8">
        <v>22.599999999999998</v>
      </c>
      <c r="H317" s="93">
        <f t="shared" si="9"/>
        <v>0</v>
      </c>
      <c r="I317" s="93">
        <f t="shared" si="8"/>
        <v>0</v>
      </c>
    </row>
    <row r="318" spans="2:9" ht="15.75" hidden="1" thickBot="1" x14ac:dyDescent="0.3">
      <c r="B318" s="6" t="s">
        <v>51</v>
      </c>
      <c r="C318" s="5"/>
      <c r="D318" s="363"/>
      <c r="E318" s="364"/>
      <c r="F318" s="31">
        <v>0</v>
      </c>
      <c r="G318" s="8">
        <v>203.39999999999998</v>
      </c>
      <c r="H318" s="93">
        <f t="shared" si="9"/>
        <v>0</v>
      </c>
      <c r="I318" s="93">
        <f t="shared" si="8"/>
        <v>0</v>
      </c>
    </row>
    <row r="319" spans="2:9" ht="15.75" hidden="1" thickBot="1" x14ac:dyDescent="0.3">
      <c r="B319" s="6" t="s">
        <v>136</v>
      </c>
      <c r="C319" s="5"/>
      <c r="D319" s="363"/>
      <c r="E319" s="364"/>
      <c r="F319" s="31">
        <v>0</v>
      </c>
      <c r="G319" s="8">
        <v>22.599999999999998</v>
      </c>
      <c r="H319" s="93">
        <f t="shared" si="9"/>
        <v>0</v>
      </c>
      <c r="I319" s="93">
        <f t="shared" si="8"/>
        <v>0</v>
      </c>
    </row>
    <row r="320" spans="2:9" ht="15.75" hidden="1" thickBot="1" x14ac:dyDescent="0.3">
      <c r="B320" s="6" t="s">
        <v>278</v>
      </c>
      <c r="C320" s="18"/>
      <c r="D320" s="363"/>
      <c r="E320" s="364"/>
      <c r="F320" s="31">
        <v>1</v>
      </c>
      <c r="G320" s="8">
        <v>723.19999999999993</v>
      </c>
      <c r="H320" s="93">
        <f t="shared" si="9"/>
        <v>0</v>
      </c>
      <c r="I320" s="93">
        <f t="shared" si="8"/>
        <v>0</v>
      </c>
    </row>
    <row r="321" spans="2:9" ht="15.75" hidden="1" thickBot="1" x14ac:dyDescent="0.3">
      <c r="B321" s="6" t="s">
        <v>283</v>
      </c>
      <c r="C321" s="18"/>
      <c r="D321" s="365"/>
      <c r="E321" s="366"/>
      <c r="F321" s="31">
        <v>2</v>
      </c>
      <c r="G321" s="8">
        <v>146.89999999999998</v>
      </c>
      <c r="H321" s="93">
        <f t="shared" si="9"/>
        <v>0</v>
      </c>
      <c r="I321" s="93">
        <f t="shared" si="8"/>
        <v>0</v>
      </c>
    </row>
    <row r="322" spans="2:9" ht="15.75" hidden="1" thickBot="1" x14ac:dyDescent="0.3">
      <c r="B322" s="23" t="s">
        <v>52</v>
      </c>
      <c r="C322" s="24" t="s">
        <v>3</v>
      </c>
      <c r="D322" s="25" t="s">
        <v>4</v>
      </c>
      <c r="E322" s="26" t="s">
        <v>5</v>
      </c>
      <c r="F322" s="23" t="s">
        <v>6</v>
      </c>
      <c r="G322" s="26" t="s">
        <v>7</v>
      </c>
      <c r="H322" s="93">
        <f t="shared" si="9"/>
        <v>0</v>
      </c>
      <c r="I322" s="93">
        <f t="shared" si="8"/>
        <v>0</v>
      </c>
    </row>
    <row r="323" spans="2:9" ht="15.75" hidden="1" thickBot="1" x14ac:dyDescent="0.3">
      <c r="B323" s="6" t="s">
        <v>53</v>
      </c>
      <c r="C323" s="18" t="s">
        <v>14</v>
      </c>
      <c r="D323" s="361" t="s">
        <v>17</v>
      </c>
      <c r="E323" s="362"/>
      <c r="F323" s="7">
        <v>0</v>
      </c>
      <c r="G323" s="8">
        <v>1622.5</v>
      </c>
      <c r="H323" s="93">
        <f t="shared" si="9"/>
        <v>0</v>
      </c>
      <c r="I323" s="93">
        <f t="shared" si="8"/>
        <v>0</v>
      </c>
    </row>
    <row r="324" spans="2:9" ht="15.75" hidden="1" thickBot="1" x14ac:dyDescent="0.3">
      <c r="B324" s="6" t="s">
        <v>54</v>
      </c>
      <c r="C324" s="5" t="s">
        <v>14</v>
      </c>
      <c r="D324" s="363"/>
      <c r="E324" s="364"/>
      <c r="F324" s="7">
        <v>0</v>
      </c>
      <c r="G324" s="8">
        <v>6490</v>
      </c>
      <c r="H324" s="93">
        <f t="shared" si="9"/>
        <v>0</v>
      </c>
      <c r="I324" s="93">
        <f t="shared" ref="I324:I350" si="10">(IF(COUNT(E324)=0,0,G324)-IF(COUNT(G324)=0,0,G324))*A324*(-1)</f>
        <v>0</v>
      </c>
    </row>
    <row r="325" spans="2:9" ht="15.75" hidden="1" thickBot="1" x14ac:dyDescent="0.3">
      <c r="B325" s="6" t="s">
        <v>55</v>
      </c>
      <c r="C325" s="5" t="s">
        <v>14</v>
      </c>
      <c r="D325" s="363"/>
      <c r="E325" s="364"/>
      <c r="F325" s="7">
        <v>0</v>
      </c>
      <c r="G325" s="8">
        <v>1375</v>
      </c>
      <c r="H325" s="93">
        <f t="shared" ref="H325:H350" si="11">(IF(COUNT(D333)=0,0,F333)-IF(COUNT(F333)=0,0,F333))*A333*(-1)</f>
        <v>0</v>
      </c>
      <c r="I325" s="93">
        <f t="shared" si="10"/>
        <v>0</v>
      </c>
    </row>
    <row r="326" spans="2:9" ht="15.75" hidden="1" thickBot="1" x14ac:dyDescent="0.3">
      <c r="B326" s="6" t="s">
        <v>56</v>
      </c>
      <c r="C326" s="5" t="s">
        <v>14</v>
      </c>
      <c r="D326" s="363"/>
      <c r="E326" s="364"/>
      <c r="F326" s="7">
        <v>0</v>
      </c>
      <c r="G326" s="8">
        <v>1622.5</v>
      </c>
      <c r="H326" s="93">
        <f t="shared" si="11"/>
        <v>0</v>
      </c>
      <c r="I326" s="93">
        <f t="shared" si="10"/>
        <v>0</v>
      </c>
    </row>
    <row r="327" spans="2:9" ht="15.75" hidden="1" thickBot="1" x14ac:dyDescent="0.3">
      <c r="B327" s="6" t="s">
        <v>57</v>
      </c>
      <c r="C327" s="5" t="s">
        <v>14</v>
      </c>
      <c r="D327" s="363"/>
      <c r="E327" s="364"/>
      <c r="F327" s="7">
        <v>0</v>
      </c>
      <c r="G327" s="8">
        <v>1375</v>
      </c>
      <c r="H327" s="93">
        <f t="shared" si="11"/>
        <v>0</v>
      </c>
      <c r="I327" s="93">
        <f t="shared" si="10"/>
        <v>0</v>
      </c>
    </row>
    <row r="328" spans="2:9" ht="15.75" hidden="1" thickBot="1" x14ac:dyDescent="0.3">
      <c r="B328" s="6" t="s">
        <v>58</v>
      </c>
      <c r="C328" s="5" t="s">
        <v>14</v>
      </c>
      <c r="D328" s="363"/>
      <c r="E328" s="364"/>
      <c r="F328" s="7">
        <v>0</v>
      </c>
      <c r="G328" s="8">
        <v>1622.5</v>
      </c>
      <c r="H328" s="93">
        <f t="shared" si="11"/>
        <v>0</v>
      </c>
      <c r="I328" s="93">
        <f t="shared" si="10"/>
        <v>0</v>
      </c>
    </row>
    <row r="329" spans="2:9" ht="15.75" hidden="1" thickBot="1" x14ac:dyDescent="0.3">
      <c r="B329" s="6" t="s">
        <v>59</v>
      </c>
      <c r="C329" s="5" t="s">
        <v>14</v>
      </c>
      <c r="D329" s="363"/>
      <c r="E329" s="364"/>
      <c r="F329" s="7">
        <v>0</v>
      </c>
      <c r="G329" s="8">
        <v>1622.5</v>
      </c>
      <c r="H329" s="93">
        <f t="shared" si="11"/>
        <v>0</v>
      </c>
      <c r="I329" s="93">
        <f t="shared" si="10"/>
        <v>0</v>
      </c>
    </row>
    <row r="330" spans="2:9" ht="15.75" hidden="1" thickBot="1" x14ac:dyDescent="0.3">
      <c r="B330" s="6" t="s">
        <v>60</v>
      </c>
      <c r="C330" s="5"/>
      <c r="D330" s="363"/>
      <c r="E330" s="364"/>
      <c r="F330" s="7">
        <v>0</v>
      </c>
      <c r="G330" s="8">
        <v>1622.5</v>
      </c>
      <c r="H330" s="93">
        <f t="shared" si="11"/>
        <v>0</v>
      </c>
      <c r="I330" s="93">
        <f t="shared" si="10"/>
        <v>0</v>
      </c>
    </row>
    <row r="331" spans="2:9" ht="15.75" hidden="1" thickBot="1" x14ac:dyDescent="0.3">
      <c r="B331" s="6" t="s">
        <v>61</v>
      </c>
      <c r="C331" s="5"/>
      <c r="D331" s="363"/>
      <c r="E331" s="364"/>
      <c r="F331" s="7">
        <v>0</v>
      </c>
      <c r="G331" s="8">
        <v>1375</v>
      </c>
      <c r="H331" s="93">
        <f t="shared" si="11"/>
        <v>0</v>
      </c>
      <c r="I331" s="93">
        <f t="shared" si="10"/>
        <v>0</v>
      </c>
    </row>
    <row r="332" spans="2:9" ht="15.75" hidden="1" thickBot="1" x14ac:dyDescent="0.3">
      <c r="B332" s="6" t="s">
        <v>62</v>
      </c>
      <c r="C332" s="5"/>
      <c r="D332" s="363"/>
      <c r="E332" s="364"/>
      <c r="F332" s="7">
        <v>0</v>
      </c>
      <c r="G332" s="8">
        <v>1375</v>
      </c>
      <c r="H332" s="93">
        <f t="shared" si="11"/>
        <v>0</v>
      </c>
      <c r="I332" s="93">
        <f t="shared" si="10"/>
        <v>0</v>
      </c>
    </row>
    <row r="333" spans="2:9" ht="15.75" hidden="1" thickBot="1" x14ac:dyDescent="0.3">
      <c r="B333" s="6" t="s">
        <v>63</v>
      </c>
      <c r="C333" s="5" t="s">
        <v>14</v>
      </c>
      <c r="D333" s="363"/>
      <c r="E333" s="364"/>
      <c r="F333" s="7">
        <v>0</v>
      </c>
      <c r="G333" s="8">
        <v>1622.5</v>
      </c>
      <c r="H333" s="93">
        <f t="shared" si="11"/>
        <v>0</v>
      </c>
      <c r="I333" s="93">
        <f t="shared" si="10"/>
        <v>0</v>
      </c>
    </row>
    <row r="334" spans="2:9" ht="15.75" hidden="1" thickBot="1" x14ac:dyDescent="0.3">
      <c r="B334" s="284" t="s">
        <v>281</v>
      </c>
      <c r="C334" s="286"/>
      <c r="D334" s="363"/>
      <c r="E334" s="364"/>
      <c r="F334" s="7">
        <v>0</v>
      </c>
      <c r="G334" s="8">
        <v>6490</v>
      </c>
      <c r="H334" s="93">
        <f t="shared" si="11"/>
        <v>0</v>
      </c>
      <c r="I334" s="93">
        <f t="shared" si="10"/>
        <v>0</v>
      </c>
    </row>
    <row r="335" spans="2:9" ht="15.75" hidden="1" thickBot="1" x14ac:dyDescent="0.3">
      <c r="B335" s="284" t="s">
        <v>280</v>
      </c>
      <c r="C335" s="286"/>
      <c r="D335" s="363"/>
      <c r="E335" s="364"/>
      <c r="F335" s="7">
        <v>0</v>
      </c>
      <c r="G335" s="8">
        <v>1622.5</v>
      </c>
      <c r="H335" s="93">
        <f t="shared" si="11"/>
        <v>0</v>
      </c>
      <c r="I335" s="93">
        <f t="shared" si="10"/>
        <v>0</v>
      </c>
    </row>
    <row r="336" spans="2:9" ht="15.75" hidden="1" thickBot="1" x14ac:dyDescent="0.3">
      <c r="B336" s="10" t="s">
        <v>64</v>
      </c>
      <c r="C336" s="58" t="s">
        <v>14</v>
      </c>
      <c r="D336" s="387"/>
      <c r="E336" s="388"/>
      <c r="F336" s="11">
        <v>0</v>
      </c>
      <c r="G336" s="12">
        <v>1375</v>
      </c>
      <c r="H336" s="93">
        <f t="shared" si="11"/>
        <v>0</v>
      </c>
      <c r="I336" s="93">
        <f t="shared" si="10"/>
        <v>0</v>
      </c>
    </row>
    <row r="337" spans="2:9" ht="15.75" hidden="1" thickBot="1" x14ac:dyDescent="0.3">
      <c r="H337" s="93">
        <f t="shared" si="11"/>
        <v>0</v>
      </c>
      <c r="I337" s="93">
        <f t="shared" si="10"/>
        <v>0</v>
      </c>
    </row>
    <row r="338" spans="2:9" ht="15.75" hidden="1" thickBot="1" x14ac:dyDescent="0.3">
      <c r="H338" s="93">
        <f t="shared" si="11"/>
        <v>0</v>
      </c>
      <c r="I338" s="93">
        <f t="shared" si="10"/>
        <v>0</v>
      </c>
    </row>
    <row r="339" spans="2:9" ht="15.75" hidden="1" thickBot="1" x14ac:dyDescent="0.3">
      <c r="H339" s="93">
        <f t="shared" si="11"/>
        <v>0</v>
      </c>
      <c r="I339" s="93">
        <f t="shared" si="10"/>
        <v>0</v>
      </c>
    </row>
    <row r="340" spans="2:9" ht="15.75" hidden="1" thickBot="1" x14ac:dyDescent="0.3">
      <c r="H340" s="93">
        <f t="shared" si="11"/>
        <v>0</v>
      </c>
      <c r="I340" s="93">
        <f t="shared" si="10"/>
        <v>0</v>
      </c>
    </row>
    <row r="341" spans="2:9" ht="15.75" hidden="1" thickBot="1" x14ac:dyDescent="0.3">
      <c r="H341" s="93">
        <f t="shared" si="11"/>
        <v>0</v>
      </c>
      <c r="I341" s="93">
        <f t="shared" si="10"/>
        <v>0</v>
      </c>
    </row>
    <row r="342" spans="2:9" ht="15.75" hidden="1" thickBot="1" x14ac:dyDescent="0.3">
      <c r="H342" s="93">
        <f t="shared" si="11"/>
        <v>0</v>
      </c>
      <c r="I342" s="93">
        <f t="shared" si="10"/>
        <v>0</v>
      </c>
    </row>
    <row r="343" spans="2:9" ht="15.75" hidden="1" thickBot="1" x14ac:dyDescent="0.3">
      <c r="H343" s="93">
        <f t="shared" si="11"/>
        <v>0</v>
      </c>
      <c r="I343" s="93">
        <f t="shared" si="10"/>
        <v>0</v>
      </c>
    </row>
    <row r="344" spans="2:9" ht="15.75" hidden="1" thickBot="1" x14ac:dyDescent="0.3">
      <c r="H344" s="93">
        <f t="shared" si="11"/>
        <v>0</v>
      </c>
      <c r="I344" s="93">
        <f t="shared" si="10"/>
        <v>0</v>
      </c>
    </row>
    <row r="345" spans="2:9" ht="15.75" hidden="1" thickBot="1" x14ac:dyDescent="0.3">
      <c r="H345" s="93">
        <f t="shared" si="11"/>
        <v>0</v>
      </c>
      <c r="I345" s="93">
        <f t="shared" si="10"/>
        <v>0</v>
      </c>
    </row>
    <row r="346" spans="2:9" ht="15.75" hidden="1" thickBot="1" x14ac:dyDescent="0.3">
      <c r="H346" s="93">
        <f t="shared" si="11"/>
        <v>0</v>
      </c>
      <c r="I346" s="93">
        <f t="shared" si="10"/>
        <v>0</v>
      </c>
    </row>
    <row r="347" spans="2:9" ht="15.75" hidden="1" thickBot="1" x14ac:dyDescent="0.3">
      <c r="H347" s="93">
        <f t="shared" si="11"/>
        <v>0</v>
      </c>
      <c r="I347" s="93">
        <f t="shared" si="10"/>
        <v>0</v>
      </c>
    </row>
    <row r="348" spans="2:9" ht="15.75" hidden="1" thickBot="1" x14ac:dyDescent="0.3">
      <c r="H348" s="93">
        <f t="shared" si="11"/>
        <v>0</v>
      </c>
      <c r="I348" s="93">
        <f t="shared" si="10"/>
        <v>0</v>
      </c>
    </row>
    <row r="349" spans="2:9" ht="15.75" hidden="1" thickBot="1" x14ac:dyDescent="0.3">
      <c r="H349" s="93">
        <f t="shared" si="11"/>
        <v>0</v>
      </c>
      <c r="I349" s="93">
        <f t="shared" si="10"/>
        <v>0</v>
      </c>
    </row>
    <row r="350" spans="2:9" ht="15.75" hidden="1" thickBot="1" x14ac:dyDescent="0.3">
      <c r="H350" s="93">
        <f t="shared" si="11"/>
        <v>0</v>
      </c>
      <c r="I350" s="93">
        <f t="shared" si="10"/>
        <v>0</v>
      </c>
    </row>
    <row r="351" spans="2:9" ht="15.75" thickTop="1" x14ac:dyDescent="0.25">
      <c r="B351" s="89"/>
      <c r="C351" s="89"/>
      <c r="D351" s="89"/>
      <c r="E351" s="89"/>
      <c r="F351" s="89"/>
      <c r="G351" s="89"/>
      <c r="H351" s="93"/>
    </row>
    <row r="352" spans="2:9" ht="21" x14ac:dyDescent="0.35">
      <c r="B352" s="92"/>
      <c r="C352" s="391" t="s">
        <v>214</v>
      </c>
      <c r="D352" s="391"/>
      <c r="E352" s="391"/>
      <c r="F352" s="391" t="s">
        <v>215</v>
      </c>
      <c r="G352" s="391"/>
      <c r="H352" s="93"/>
    </row>
    <row r="353" spans="2:9" ht="18.75" x14ac:dyDescent="0.3">
      <c r="B353" s="92"/>
      <c r="C353" s="99" t="s">
        <v>207</v>
      </c>
      <c r="D353" s="100">
        <f>SUMPRODUCT($A1:$A350,D1:D350)</f>
        <v>45156.899999999994</v>
      </c>
      <c r="E353" s="100">
        <f>SUMPRODUCT($A1:$A350,E1:E350)</f>
        <v>11289.224999999999</v>
      </c>
      <c r="F353" s="104"/>
      <c r="G353" s="104"/>
      <c r="H353" s="93"/>
      <c r="I353" s="93"/>
    </row>
    <row r="354" spans="2:9" ht="18.75" x14ac:dyDescent="0.3">
      <c r="B354" s="92"/>
      <c r="C354" s="99" t="s">
        <v>208</v>
      </c>
      <c r="D354" s="100">
        <f>SUBTOTAL(9,H2:H350)</f>
        <v>0</v>
      </c>
      <c r="E354" s="100">
        <f>SUBTOTAL(9,I2:I350)</f>
        <v>4463.5</v>
      </c>
      <c r="F354" s="104">
        <f>SUMPRODUCT($A2:$A353,F2:F353)</f>
        <v>15052.300000000001</v>
      </c>
      <c r="G354" s="104">
        <f>SUMPRODUCT($A2:$A353,G2:G353)</f>
        <v>23278.875</v>
      </c>
      <c r="I354" s="93"/>
    </row>
    <row r="355" spans="2:9" ht="18.75" x14ac:dyDescent="0.3">
      <c r="C355" s="101" t="s">
        <v>216</v>
      </c>
      <c r="D355" s="108"/>
      <c r="E355" s="102">
        <f>D353+E353+D354+E354</f>
        <v>60909.624999999993</v>
      </c>
      <c r="F355" s="105"/>
      <c r="G355" s="106">
        <f>F354+G354</f>
        <v>38331.175000000003</v>
      </c>
      <c r="I355" s="93"/>
    </row>
    <row r="356" spans="2:9" ht="18.75" x14ac:dyDescent="0.3">
      <c r="B356" s="90"/>
      <c r="C356" s="287" t="s">
        <v>211</v>
      </c>
      <c r="D356" s="288">
        <v>0.2</v>
      </c>
      <c r="E356" s="289">
        <f>E355*D356</f>
        <v>12181.924999999999</v>
      </c>
      <c r="F356" s="110">
        <v>0.2</v>
      </c>
      <c r="G356" s="106">
        <f>G355*F356</f>
        <v>7666.2350000000006</v>
      </c>
    </row>
    <row r="357" spans="2:9" ht="18.75" x14ac:dyDescent="0.3">
      <c r="B357" s="90"/>
      <c r="C357" s="103" t="s">
        <v>210</v>
      </c>
      <c r="D357" s="109">
        <v>0</v>
      </c>
      <c r="E357" s="102">
        <f>D357</f>
        <v>0</v>
      </c>
      <c r="F357" s="107">
        <v>2000</v>
      </c>
      <c r="G357" s="106">
        <f>F357</f>
        <v>2000</v>
      </c>
    </row>
    <row r="358" spans="2:9" ht="18.75" x14ac:dyDescent="0.3">
      <c r="C358" s="111" t="s">
        <v>209</v>
      </c>
      <c r="D358" s="112"/>
      <c r="E358" s="113">
        <f>E355-E356-E357</f>
        <v>48727.7</v>
      </c>
      <c r="F358" s="114"/>
      <c r="G358" s="113">
        <f>G355-G356-G357</f>
        <v>28664.940000000002</v>
      </c>
    </row>
    <row r="359" spans="2:9" ht="18.75" x14ac:dyDescent="0.3">
      <c r="C359" s="111" t="s">
        <v>212</v>
      </c>
      <c r="D359" s="112"/>
      <c r="E359" s="115">
        <f>E358*18/100</f>
        <v>8770.985999999999</v>
      </c>
      <c r="F359" s="114"/>
      <c r="G359" s="115">
        <f>G358*18/100</f>
        <v>5159.6892000000007</v>
      </c>
    </row>
    <row r="360" spans="2:9" ht="23.25" x14ac:dyDescent="0.35">
      <c r="C360" s="119" t="s">
        <v>213</v>
      </c>
      <c r="D360" s="120"/>
      <c r="E360" s="121">
        <f>E358+E359</f>
        <v>57498.685999999994</v>
      </c>
      <c r="F360" s="122"/>
      <c r="G360" s="121">
        <f>G358+G359</f>
        <v>33824.629200000003</v>
      </c>
    </row>
    <row r="361" spans="2:9" ht="23.25" x14ac:dyDescent="0.35">
      <c r="C361" s="97"/>
      <c r="D361" s="98"/>
      <c r="E361" s="96"/>
      <c r="F361" s="91"/>
      <c r="G361" s="96"/>
    </row>
    <row r="362" spans="2:9" x14ac:dyDescent="0.25">
      <c r="D362" s="383" t="s">
        <v>206</v>
      </c>
      <c r="E362" s="383"/>
      <c r="F362" s="383"/>
      <c r="G362" s="383"/>
    </row>
    <row r="363" spans="2:9" x14ac:dyDescent="0.25">
      <c r="D363" s="117" t="s">
        <v>217</v>
      </c>
      <c r="E363" s="94">
        <f>E353</f>
        <v>11289.224999999999</v>
      </c>
      <c r="F363" s="116" t="s">
        <v>217</v>
      </c>
      <c r="G363" s="95">
        <f>G354</f>
        <v>23278.875</v>
      </c>
    </row>
    <row r="364" spans="2:9" x14ac:dyDescent="0.25">
      <c r="D364" s="117" t="s">
        <v>218</v>
      </c>
      <c r="E364" s="94">
        <f>E354</f>
        <v>4463.5</v>
      </c>
      <c r="F364" s="116" t="s">
        <v>218</v>
      </c>
      <c r="G364" s="118">
        <v>0</v>
      </c>
    </row>
    <row r="365" spans="2:9" x14ac:dyDescent="0.25">
      <c r="D365" s="117" t="s">
        <v>219</v>
      </c>
      <c r="E365" s="117">
        <f>SUBTOTAL(9,E363:E364)</f>
        <v>15752.724999999999</v>
      </c>
      <c r="F365" s="116" t="s">
        <v>219</v>
      </c>
      <c r="G365" s="116">
        <f>SUBTOTAL(9,G363:G364)</f>
        <v>23278.875</v>
      </c>
    </row>
  </sheetData>
  <autoFilter ref="A2:G350">
    <filterColumn colId="0">
      <customFilters>
        <customFilter operator="notEqual" val=" "/>
      </customFilters>
    </filterColumn>
    <filterColumn colId="1" showButton="0"/>
    <filterColumn colId="3" showButton="0"/>
    <filterColumn colId="5" showButton="0"/>
  </autoFilter>
  <mergeCells count="43">
    <mergeCell ref="B1:G1"/>
    <mergeCell ref="B2:C2"/>
    <mergeCell ref="D2:E2"/>
    <mergeCell ref="F2:G2"/>
    <mergeCell ref="C352:E352"/>
    <mergeCell ref="F352:G352"/>
    <mergeCell ref="D286:E292"/>
    <mergeCell ref="D247:E258"/>
    <mergeCell ref="B260:G260"/>
    <mergeCell ref="B261:G261"/>
    <mergeCell ref="B262:C262"/>
    <mergeCell ref="D262:E262"/>
    <mergeCell ref="B206:G206"/>
    <mergeCell ref="D238:E245"/>
    <mergeCell ref="D191:E204"/>
    <mergeCell ref="D170:E189"/>
    <mergeCell ref="D362:G362"/>
    <mergeCell ref="D120:E126"/>
    <mergeCell ref="D128:E139"/>
    <mergeCell ref="B141:G141"/>
    <mergeCell ref="B142:G142"/>
    <mergeCell ref="B143:C143"/>
    <mergeCell ref="D143:E143"/>
    <mergeCell ref="F143:G143"/>
    <mergeCell ref="B207:G207"/>
    <mergeCell ref="B208:C208"/>
    <mergeCell ref="D208:E208"/>
    <mergeCell ref="F208:G208"/>
    <mergeCell ref="D302:E321"/>
    <mergeCell ref="F262:G262"/>
    <mergeCell ref="D323:E336"/>
    <mergeCell ref="D264:E264"/>
    <mergeCell ref="D266:E270"/>
    <mergeCell ref="D272:E277"/>
    <mergeCell ref="D279:E284"/>
    <mergeCell ref="D294:E300"/>
    <mergeCell ref="D42:E61"/>
    <mergeCell ref="D63:E76"/>
    <mergeCell ref="B78:G78"/>
    <mergeCell ref="B79:G79"/>
    <mergeCell ref="B80:C80"/>
    <mergeCell ref="D80:E80"/>
    <mergeCell ref="F80:G80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H13" sqref="H13"/>
    </sheetView>
  </sheetViews>
  <sheetFormatPr defaultRowHeight="19.5" customHeight="1" x14ac:dyDescent="0.25"/>
  <cols>
    <col min="1" max="1" width="12" style="167" bestFit="1" customWidth="1"/>
    <col min="2" max="2" width="91.140625" customWidth="1"/>
    <col min="3" max="4" width="15.7109375" bestFit="1" customWidth="1"/>
    <col min="5" max="7" width="11.85546875" bestFit="1" customWidth="1"/>
  </cols>
  <sheetData>
    <row r="1" spans="1:8" ht="19.5" customHeight="1" x14ac:dyDescent="0.25">
      <c r="A1" s="166">
        <v>38098721996</v>
      </c>
      <c r="B1" s="165" t="s">
        <v>250</v>
      </c>
      <c r="C1" s="165" t="s">
        <v>228</v>
      </c>
      <c r="D1" s="165" t="s">
        <v>228</v>
      </c>
      <c r="E1" s="165" t="s">
        <v>228</v>
      </c>
      <c r="F1" s="165" t="s">
        <v>228</v>
      </c>
      <c r="G1" s="165" t="s">
        <v>235</v>
      </c>
      <c r="H1" s="165"/>
    </row>
    <row r="2" spans="1:8" ht="19.5" customHeight="1" x14ac:dyDescent="0.25">
      <c r="A2" s="166">
        <v>590174303</v>
      </c>
      <c r="B2" s="165" t="s">
        <v>229</v>
      </c>
      <c r="C2" s="165" t="s">
        <v>230</v>
      </c>
      <c r="D2" s="165" t="s">
        <v>228</v>
      </c>
      <c r="E2" s="165" t="s">
        <v>228</v>
      </c>
      <c r="F2" s="165" t="s">
        <v>228</v>
      </c>
      <c r="G2" s="165" t="s">
        <v>228</v>
      </c>
      <c r="H2" s="165"/>
    </row>
    <row r="3" spans="1:8" ht="19.5" customHeight="1" x14ac:dyDescent="0.25">
      <c r="A3" s="166">
        <v>860441771</v>
      </c>
      <c r="B3" s="165" t="s">
        <v>232</v>
      </c>
      <c r="C3" s="165" t="s">
        <v>230</v>
      </c>
      <c r="D3" s="165" t="s">
        <v>228</v>
      </c>
      <c r="E3" s="165" t="s">
        <v>228</v>
      </c>
      <c r="F3" s="165" t="s">
        <v>228</v>
      </c>
      <c r="G3" s="165" t="s">
        <v>228</v>
      </c>
      <c r="H3" s="165"/>
    </row>
    <row r="4" spans="1:8" ht="19.5" customHeight="1" x14ac:dyDescent="0.25">
      <c r="A4" s="166">
        <v>1640018077</v>
      </c>
      <c r="B4" s="165" t="s">
        <v>238</v>
      </c>
      <c r="C4" s="165" t="s">
        <v>230</v>
      </c>
      <c r="D4" s="165" t="s">
        <v>230</v>
      </c>
      <c r="E4" s="165" t="s">
        <v>228</v>
      </c>
      <c r="F4" s="165" t="s">
        <v>228</v>
      </c>
      <c r="G4" s="165" t="s">
        <v>228</v>
      </c>
      <c r="H4" s="165"/>
    </row>
    <row r="5" spans="1:8" ht="19.5" customHeight="1" x14ac:dyDescent="0.25">
      <c r="A5" s="166">
        <v>1870575892</v>
      </c>
      <c r="B5" s="165" t="s">
        <v>240</v>
      </c>
      <c r="C5" s="165" t="s">
        <v>230</v>
      </c>
      <c r="D5" s="165" t="s">
        <v>228</v>
      </c>
      <c r="E5" s="165" t="s">
        <v>228</v>
      </c>
      <c r="F5" s="165" t="s">
        <v>228</v>
      </c>
      <c r="G5" s="165" t="s">
        <v>228</v>
      </c>
      <c r="H5" s="165"/>
    </row>
    <row r="6" spans="1:8" ht="19.5" customHeight="1" x14ac:dyDescent="0.25">
      <c r="A6" s="166">
        <v>1780019484</v>
      </c>
      <c r="B6" s="165" t="s">
        <v>242</v>
      </c>
      <c r="C6" s="165" t="s">
        <v>230</v>
      </c>
      <c r="D6" s="165" t="s">
        <v>230</v>
      </c>
      <c r="E6" s="165" t="s">
        <v>228</v>
      </c>
      <c r="F6" s="165" t="s">
        <v>228</v>
      </c>
      <c r="G6" s="165" t="s">
        <v>228</v>
      </c>
      <c r="H6" s="165"/>
    </row>
    <row r="7" spans="1:8" ht="19.5" customHeight="1" x14ac:dyDescent="0.25">
      <c r="A7" s="166">
        <v>3130920778</v>
      </c>
      <c r="B7" s="165" t="s">
        <v>246</v>
      </c>
      <c r="C7" s="165" t="s">
        <v>230</v>
      </c>
      <c r="D7" s="165" t="s">
        <v>228</v>
      </c>
      <c r="E7" s="165" t="s">
        <v>228</v>
      </c>
      <c r="F7" s="165" t="s">
        <v>228</v>
      </c>
      <c r="G7" s="165" t="s">
        <v>228</v>
      </c>
      <c r="H7" s="165"/>
    </row>
    <row r="8" spans="1:8" ht="19.5" customHeight="1" x14ac:dyDescent="0.25">
      <c r="A8" s="166">
        <v>3850497335</v>
      </c>
      <c r="B8" s="165" t="s">
        <v>252</v>
      </c>
      <c r="C8" s="165" t="s">
        <v>230</v>
      </c>
      <c r="D8" s="165" t="s">
        <v>228</v>
      </c>
      <c r="E8" s="165" t="s">
        <v>228</v>
      </c>
      <c r="F8" s="165" t="s">
        <v>228</v>
      </c>
      <c r="G8" s="165" t="s">
        <v>228</v>
      </c>
      <c r="H8" s="165"/>
    </row>
    <row r="9" spans="1:8" ht="19.5" customHeight="1" x14ac:dyDescent="0.25">
      <c r="A9" s="166">
        <v>3910321885</v>
      </c>
      <c r="B9" s="165" t="s">
        <v>257</v>
      </c>
      <c r="C9" s="165" t="s">
        <v>230</v>
      </c>
      <c r="D9" s="165" t="s">
        <v>230</v>
      </c>
      <c r="E9" s="165" t="s">
        <v>228</v>
      </c>
      <c r="F9" s="165" t="s">
        <v>228</v>
      </c>
      <c r="G9" s="165" t="s">
        <v>228</v>
      </c>
      <c r="H9" s="165"/>
    </row>
    <row r="10" spans="1:8" ht="19.5" customHeight="1" x14ac:dyDescent="0.25">
      <c r="A10" s="166">
        <v>4400035497</v>
      </c>
      <c r="B10" s="165" t="s">
        <v>259</v>
      </c>
      <c r="C10" s="165" t="s">
        <v>230</v>
      </c>
      <c r="D10" s="165" t="s">
        <v>228</v>
      </c>
      <c r="E10" s="165" t="s">
        <v>228</v>
      </c>
      <c r="F10" s="165" t="s">
        <v>228</v>
      </c>
      <c r="G10" s="165" t="s">
        <v>228</v>
      </c>
      <c r="H10" s="165"/>
    </row>
    <row r="11" spans="1:8" ht="19.5" customHeight="1" x14ac:dyDescent="0.25">
      <c r="A11" s="166">
        <v>4620365015</v>
      </c>
      <c r="B11" s="165" t="s">
        <v>262</v>
      </c>
      <c r="C11" s="165" t="s">
        <v>230</v>
      </c>
      <c r="D11" s="165" t="s">
        <v>228</v>
      </c>
      <c r="E11" s="165" t="s">
        <v>228</v>
      </c>
      <c r="F11" s="165" t="s">
        <v>228</v>
      </c>
      <c r="G11" s="165" t="s">
        <v>228</v>
      </c>
      <c r="H11" s="165"/>
    </row>
    <row r="12" spans="1:8" ht="19.5" customHeight="1" x14ac:dyDescent="0.25">
      <c r="A12" s="166">
        <v>5430649378</v>
      </c>
      <c r="B12" s="165" t="s">
        <v>265</v>
      </c>
      <c r="C12" s="165" t="s">
        <v>230</v>
      </c>
      <c r="D12" s="165" t="s">
        <v>228</v>
      </c>
      <c r="E12" s="165" t="s">
        <v>228</v>
      </c>
      <c r="F12" s="165" t="s">
        <v>228</v>
      </c>
      <c r="G12" s="165" t="s">
        <v>228</v>
      </c>
      <c r="H12" s="165"/>
    </row>
    <row r="13" spans="1:8" ht="19.5" customHeight="1" x14ac:dyDescent="0.25">
      <c r="A13" s="166">
        <v>6220733575</v>
      </c>
      <c r="B13" s="165" t="s">
        <v>268</v>
      </c>
      <c r="C13" s="165" t="s">
        <v>230</v>
      </c>
      <c r="D13" s="165" t="s">
        <v>230</v>
      </c>
      <c r="E13" s="165" t="s">
        <v>228</v>
      </c>
      <c r="F13" s="165" t="s">
        <v>228</v>
      </c>
      <c r="G13" s="165" t="s">
        <v>228</v>
      </c>
      <c r="H13" s="165"/>
    </row>
    <row r="14" spans="1:8" ht="19.5" customHeight="1" x14ac:dyDescent="0.25">
      <c r="A14" s="165">
        <v>8370359268</v>
      </c>
      <c r="B14" s="165" t="s">
        <v>273</v>
      </c>
      <c r="C14" s="165" t="s">
        <v>230</v>
      </c>
      <c r="D14" s="165" t="s">
        <v>228</v>
      </c>
      <c r="E14" s="165" t="s">
        <v>228</v>
      </c>
      <c r="F14" s="165" t="s">
        <v>228</v>
      </c>
      <c r="G14" s="165" t="s">
        <v>228</v>
      </c>
      <c r="H14" s="165"/>
    </row>
    <row r="15" spans="1:8" ht="19.5" customHeight="1" x14ac:dyDescent="0.25">
      <c r="A15" s="165">
        <v>4810042517</v>
      </c>
      <c r="B15" s="165" t="s">
        <v>277</v>
      </c>
      <c r="C15" s="165" t="s">
        <v>230</v>
      </c>
      <c r="D15" s="165" t="s">
        <v>228</v>
      </c>
      <c r="E15" s="165" t="s">
        <v>228</v>
      </c>
      <c r="F15" s="165" t="s">
        <v>228</v>
      </c>
      <c r="G15" s="165" t="s">
        <v>228</v>
      </c>
      <c r="H15" s="165"/>
    </row>
    <row r="16" spans="1:8" ht="19.5" customHeight="1" x14ac:dyDescent="0.25">
      <c r="A16" s="166">
        <v>540204628</v>
      </c>
      <c r="B16" s="165" t="s">
        <v>225</v>
      </c>
      <c r="C16" s="165" t="s">
        <v>226</v>
      </c>
      <c r="D16" s="165" t="s">
        <v>227</v>
      </c>
      <c r="E16" s="165" t="s">
        <v>228</v>
      </c>
      <c r="F16" s="165" t="s">
        <v>228</v>
      </c>
      <c r="G16" s="165" t="s">
        <v>228</v>
      </c>
      <c r="H16" s="165"/>
    </row>
    <row r="17" spans="1:8" ht="19.5" customHeight="1" x14ac:dyDescent="0.25">
      <c r="A17" s="166">
        <v>2510291938</v>
      </c>
      <c r="B17" s="165" t="s">
        <v>231</v>
      </c>
      <c r="C17" s="165" t="s">
        <v>226</v>
      </c>
      <c r="D17" s="165" t="s">
        <v>228</v>
      </c>
      <c r="E17" s="165" t="s">
        <v>228</v>
      </c>
      <c r="F17" s="165" t="s">
        <v>228</v>
      </c>
      <c r="G17" s="165" t="s">
        <v>228</v>
      </c>
      <c r="H17" s="165"/>
    </row>
    <row r="18" spans="1:8" ht="19.5" customHeight="1" x14ac:dyDescent="0.25">
      <c r="A18" s="166">
        <v>1210226133</v>
      </c>
      <c r="B18" s="165" t="s">
        <v>233</v>
      </c>
      <c r="C18" s="165" t="s">
        <v>226</v>
      </c>
      <c r="D18" s="165" t="s">
        <v>228</v>
      </c>
      <c r="E18" s="165" t="s">
        <v>228</v>
      </c>
      <c r="F18" s="165" t="s">
        <v>228</v>
      </c>
      <c r="G18" s="165" t="s">
        <v>228</v>
      </c>
      <c r="H18" s="165"/>
    </row>
    <row r="19" spans="1:8" ht="19.5" customHeight="1" x14ac:dyDescent="0.25">
      <c r="A19" s="166">
        <v>1210459479</v>
      </c>
      <c r="B19" s="165" t="s">
        <v>236</v>
      </c>
      <c r="C19" s="165" t="s">
        <v>226</v>
      </c>
      <c r="D19" s="165" t="s">
        <v>227</v>
      </c>
      <c r="E19" s="165" t="s">
        <v>228</v>
      </c>
      <c r="F19" s="165" t="s">
        <v>228</v>
      </c>
      <c r="G19" s="165" t="s">
        <v>228</v>
      </c>
      <c r="H19" s="165"/>
    </row>
    <row r="20" spans="1:8" ht="19.5" customHeight="1" x14ac:dyDescent="0.25">
      <c r="A20" s="166">
        <v>1460162488</v>
      </c>
      <c r="B20" s="165" t="s">
        <v>237</v>
      </c>
      <c r="C20" s="165" t="s">
        <v>226</v>
      </c>
      <c r="D20" s="165" t="s">
        <v>228</v>
      </c>
      <c r="E20" s="165" t="s">
        <v>228</v>
      </c>
      <c r="F20" s="165" t="s">
        <v>228</v>
      </c>
      <c r="G20" s="165" t="s">
        <v>228</v>
      </c>
    </row>
    <row r="21" spans="1:8" ht="19.5" customHeight="1" x14ac:dyDescent="0.25">
      <c r="A21" s="166">
        <v>1670442262</v>
      </c>
      <c r="B21" s="165" t="s">
        <v>239</v>
      </c>
      <c r="C21" s="165" t="s">
        <v>226</v>
      </c>
      <c r="D21" s="165" t="s">
        <v>228</v>
      </c>
      <c r="E21" s="165" t="s">
        <v>228</v>
      </c>
      <c r="F21" s="165" t="s">
        <v>228</v>
      </c>
      <c r="G21" s="165" t="s">
        <v>228</v>
      </c>
      <c r="H21" s="165"/>
    </row>
    <row r="22" spans="1:8" ht="19.5" customHeight="1" x14ac:dyDescent="0.25">
      <c r="A22" s="166">
        <v>1880023210</v>
      </c>
      <c r="B22" s="165" t="s">
        <v>241</v>
      </c>
      <c r="C22" s="165" t="s">
        <v>226</v>
      </c>
      <c r="D22" s="165" t="s">
        <v>228</v>
      </c>
      <c r="E22" s="165" t="s">
        <v>228</v>
      </c>
      <c r="F22" s="165" t="s">
        <v>228</v>
      </c>
      <c r="G22" s="165" t="s">
        <v>228</v>
      </c>
      <c r="H22" s="165"/>
    </row>
    <row r="23" spans="1:8" ht="19.5" customHeight="1" x14ac:dyDescent="0.25">
      <c r="A23" s="166">
        <v>2110061274</v>
      </c>
      <c r="B23" s="165" t="s">
        <v>243</v>
      </c>
      <c r="C23" s="165" t="s">
        <v>226</v>
      </c>
      <c r="D23" s="165" t="s">
        <v>228</v>
      </c>
      <c r="E23" s="165" t="s">
        <v>228</v>
      </c>
      <c r="F23" s="165" t="s">
        <v>228</v>
      </c>
      <c r="G23" s="165" t="s">
        <v>228</v>
      </c>
      <c r="H23" s="165"/>
    </row>
    <row r="24" spans="1:8" ht="19.5" customHeight="1" x14ac:dyDescent="0.25">
      <c r="A24" s="166">
        <v>2930406691</v>
      </c>
      <c r="B24" s="165" t="s">
        <v>244</v>
      </c>
      <c r="C24" s="165" t="s">
        <v>226</v>
      </c>
      <c r="D24" s="165" t="s">
        <v>227</v>
      </c>
      <c r="E24" s="165" t="s">
        <v>228</v>
      </c>
      <c r="F24" s="165" t="s">
        <v>228</v>
      </c>
      <c r="G24" s="165" t="s">
        <v>228</v>
      </c>
      <c r="H24" s="165"/>
    </row>
    <row r="25" spans="1:8" ht="19.5" customHeight="1" x14ac:dyDescent="0.25">
      <c r="A25" s="166">
        <v>2950470196</v>
      </c>
      <c r="B25" s="165" t="s">
        <v>245</v>
      </c>
      <c r="C25" s="165" t="s">
        <v>226</v>
      </c>
      <c r="D25" s="165" t="s">
        <v>227</v>
      </c>
      <c r="E25" s="165" t="s">
        <v>228</v>
      </c>
      <c r="F25" s="165" t="s">
        <v>228</v>
      </c>
      <c r="G25" s="165" t="s">
        <v>228</v>
      </c>
      <c r="H25" s="165"/>
    </row>
    <row r="26" spans="1:8" ht="19.5" customHeight="1" x14ac:dyDescent="0.25">
      <c r="A26" s="166">
        <v>3240266619</v>
      </c>
      <c r="B26" s="165" t="s">
        <v>247</v>
      </c>
      <c r="C26" s="165" t="s">
        <v>226</v>
      </c>
      <c r="D26" s="165" t="s">
        <v>227</v>
      </c>
      <c r="E26" s="165" t="s">
        <v>228</v>
      </c>
      <c r="F26" s="165" t="s">
        <v>228</v>
      </c>
      <c r="G26" s="165" t="s">
        <v>228</v>
      </c>
      <c r="H26" s="165"/>
    </row>
    <row r="27" spans="1:8" ht="19.5" customHeight="1" x14ac:dyDescent="0.25">
      <c r="A27" s="166">
        <v>3310036674</v>
      </c>
      <c r="B27" s="165" t="s">
        <v>248</v>
      </c>
      <c r="C27" s="165" t="s">
        <v>226</v>
      </c>
      <c r="D27" s="165" t="s">
        <v>228</v>
      </c>
      <c r="E27" s="165" t="s">
        <v>228</v>
      </c>
      <c r="F27" s="165" t="s">
        <v>228</v>
      </c>
      <c r="G27" s="165" t="s">
        <v>228</v>
      </c>
      <c r="H27" s="165"/>
    </row>
    <row r="28" spans="1:8" ht="19.5" customHeight="1" x14ac:dyDescent="0.25">
      <c r="A28" s="166">
        <v>3330018451</v>
      </c>
      <c r="B28" s="165" t="s">
        <v>249</v>
      </c>
      <c r="C28" s="165" t="s">
        <v>226</v>
      </c>
      <c r="D28" s="165" t="s">
        <v>227</v>
      </c>
      <c r="E28" s="165" t="s">
        <v>228</v>
      </c>
      <c r="F28" s="165" t="s">
        <v>228</v>
      </c>
      <c r="G28" s="165" t="s">
        <v>228</v>
      </c>
      <c r="H28" s="165"/>
    </row>
    <row r="29" spans="1:8" ht="19.5" customHeight="1" x14ac:dyDescent="0.25">
      <c r="A29" s="166">
        <v>3850602821</v>
      </c>
      <c r="B29" s="165" t="s">
        <v>251</v>
      </c>
      <c r="C29" s="165" t="s">
        <v>226</v>
      </c>
      <c r="D29" s="165" t="s">
        <v>228</v>
      </c>
      <c r="E29" s="165" t="s">
        <v>228</v>
      </c>
      <c r="F29" s="165" t="s">
        <v>228</v>
      </c>
      <c r="G29" s="165" t="s">
        <v>228</v>
      </c>
      <c r="H29" s="165"/>
    </row>
    <row r="30" spans="1:8" ht="19.5" customHeight="1" x14ac:dyDescent="0.25">
      <c r="A30" s="166">
        <v>3890686066</v>
      </c>
      <c r="B30" s="165" t="s">
        <v>253</v>
      </c>
      <c r="C30" s="165" t="s">
        <v>226</v>
      </c>
      <c r="D30" s="165" t="s">
        <v>228</v>
      </c>
      <c r="E30" s="165" t="s">
        <v>228</v>
      </c>
      <c r="F30" s="165" t="s">
        <v>228</v>
      </c>
      <c r="G30" s="165" t="s">
        <v>228</v>
      </c>
      <c r="H30" s="165"/>
    </row>
    <row r="31" spans="1:8" ht="19.5" customHeight="1" x14ac:dyDescent="0.25">
      <c r="A31" s="166">
        <v>3891402956</v>
      </c>
      <c r="B31" s="165" t="s">
        <v>254</v>
      </c>
      <c r="C31" s="165" t="s">
        <v>226</v>
      </c>
      <c r="D31" s="165" t="s">
        <v>227</v>
      </c>
      <c r="E31" s="165" t="s">
        <v>255</v>
      </c>
      <c r="F31" s="165" t="s">
        <v>228</v>
      </c>
      <c r="G31" s="165" t="s">
        <v>228</v>
      </c>
      <c r="H31" s="165"/>
    </row>
    <row r="32" spans="1:8" ht="19.5" customHeight="1" x14ac:dyDescent="0.25">
      <c r="A32" s="166">
        <v>3890581233</v>
      </c>
      <c r="B32" s="165" t="s">
        <v>256</v>
      </c>
      <c r="C32" s="165" t="s">
        <v>226</v>
      </c>
      <c r="D32" s="165" t="s">
        <v>228</v>
      </c>
      <c r="E32" s="165" t="s">
        <v>228</v>
      </c>
      <c r="F32" s="165" t="s">
        <v>228</v>
      </c>
      <c r="G32" s="165" t="s">
        <v>228</v>
      </c>
      <c r="H32" s="165"/>
    </row>
    <row r="33" spans="1:8" ht="19.5" customHeight="1" x14ac:dyDescent="0.25">
      <c r="A33" s="166">
        <v>3960660677</v>
      </c>
      <c r="B33" s="165" t="s">
        <v>258</v>
      </c>
      <c r="C33" s="165" t="s">
        <v>226</v>
      </c>
      <c r="D33" s="165" t="s">
        <v>228</v>
      </c>
      <c r="E33" s="165" t="s">
        <v>228</v>
      </c>
      <c r="F33" s="165" t="s">
        <v>228</v>
      </c>
      <c r="G33" s="165" t="s">
        <v>228</v>
      </c>
      <c r="H33" s="165"/>
    </row>
    <row r="34" spans="1:8" ht="19.5" customHeight="1" x14ac:dyDescent="0.25">
      <c r="A34" s="166">
        <v>4560064306</v>
      </c>
      <c r="B34" s="165" t="s">
        <v>260</v>
      </c>
      <c r="C34" s="165" t="s">
        <v>226</v>
      </c>
      <c r="D34" s="165" t="s">
        <v>227</v>
      </c>
      <c r="E34" s="165" t="s">
        <v>228</v>
      </c>
      <c r="F34" s="165" t="s">
        <v>228</v>
      </c>
      <c r="G34" s="165" t="s">
        <v>228</v>
      </c>
      <c r="H34" s="165"/>
    </row>
    <row r="35" spans="1:8" ht="19.5" customHeight="1" x14ac:dyDescent="0.25">
      <c r="A35" s="166">
        <v>4610297931</v>
      </c>
      <c r="B35" s="165" t="s">
        <v>261</v>
      </c>
      <c r="C35" s="165" t="s">
        <v>226</v>
      </c>
      <c r="D35" s="165" t="s">
        <v>228</v>
      </c>
      <c r="E35" s="165" t="s">
        <v>228</v>
      </c>
      <c r="F35" s="165" t="s">
        <v>228</v>
      </c>
      <c r="G35" s="165" t="s">
        <v>228</v>
      </c>
      <c r="H35" s="165"/>
    </row>
    <row r="36" spans="1:8" ht="19.5" customHeight="1" x14ac:dyDescent="0.25">
      <c r="A36" s="166">
        <v>5250080360</v>
      </c>
      <c r="B36" s="165" t="s">
        <v>263</v>
      </c>
      <c r="C36" s="165" t="s">
        <v>226</v>
      </c>
      <c r="D36" s="165" t="s">
        <v>227</v>
      </c>
      <c r="E36" s="165" t="s">
        <v>228</v>
      </c>
      <c r="F36" s="165" t="s">
        <v>228</v>
      </c>
      <c r="G36" s="165" t="s">
        <v>228</v>
      </c>
      <c r="H36" s="165"/>
    </row>
    <row r="37" spans="1:8" ht="19.5" customHeight="1" x14ac:dyDescent="0.25">
      <c r="A37" s="166">
        <v>5230564329</v>
      </c>
      <c r="B37" s="165" t="s">
        <v>264</v>
      </c>
      <c r="C37" s="165" t="s">
        <v>226</v>
      </c>
      <c r="D37" s="165" t="s">
        <v>228</v>
      </c>
      <c r="E37" s="165" t="s">
        <v>228</v>
      </c>
      <c r="F37" s="165" t="s">
        <v>228</v>
      </c>
      <c r="G37" s="165" t="s">
        <v>228</v>
      </c>
      <c r="H37" s="165"/>
    </row>
    <row r="38" spans="1:8" ht="19.5" customHeight="1" x14ac:dyDescent="0.25">
      <c r="A38" s="166">
        <v>6130114186</v>
      </c>
      <c r="B38" s="165" t="s">
        <v>266</v>
      </c>
      <c r="C38" s="165" t="s">
        <v>226</v>
      </c>
      <c r="D38" s="165" t="s">
        <v>227</v>
      </c>
      <c r="E38" s="165" t="s">
        <v>228</v>
      </c>
      <c r="F38" s="165" t="s">
        <v>228</v>
      </c>
      <c r="G38" s="165" t="s">
        <v>228</v>
      </c>
      <c r="H38" s="165"/>
    </row>
    <row r="39" spans="1:8" ht="19.5" customHeight="1" x14ac:dyDescent="0.25">
      <c r="A39" s="166">
        <v>6160399171</v>
      </c>
      <c r="B39" s="165" t="s">
        <v>267</v>
      </c>
      <c r="C39" s="165" t="s">
        <v>226</v>
      </c>
      <c r="D39" s="165" t="s">
        <v>228</v>
      </c>
      <c r="E39" s="165" t="s">
        <v>228</v>
      </c>
      <c r="F39" s="165" t="s">
        <v>228</v>
      </c>
      <c r="G39" s="165" t="s">
        <v>228</v>
      </c>
      <c r="H39" s="165"/>
    </row>
    <row r="40" spans="1:8" ht="19.5" customHeight="1" x14ac:dyDescent="0.25">
      <c r="A40" s="166">
        <v>6290288424</v>
      </c>
      <c r="B40" s="165" t="s">
        <v>269</v>
      </c>
      <c r="C40" s="165" t="s">
        <v>226</v>
      </c>
      <c r="D40" s="165" t="s">
        <v>228</v>
      </c>
      <c r="E40" s="165" t="s">
        <v>228</v>
      </c>
      <c r="F40" s="165" t="s">
        <v>228</v>
      </c>
      <c r="G40" s="165" t="s">
        <v>228</v>
      </c>
    </row>
    <row r="41" spans="1:8" ht="19.5" customHeight="1" x14ac:dyDescent="0.25">
      <c r="A41" s="166">
        <v>6300427416</v>
      </c>
      <c r="B41" s="165" t="s">
        <v>270</v>
      </c>
      <c r="C41" s="165" t="s">
        <v>226</v>
      </c>
      <c r="D41" s="165" t="s">
        <v>227</v>
      </c>
      <c r="E41" s="165" t="s">
        <v>228</v>
      </c>
      <c r="F41" s="165" t="s">
        <v>228</v>
      </c>
      <c r="G41" s="165" t="s">
        <v>228</v>
      </c>
      <c r="H41" s="165"/>
    </row>
    <row r="42" spans="1:8" ht="19.5" customHeight="1" x14ac:dyDescent="0.25">
      <c r="A42" s="165">
        <v>6320178880</v>
      </c>
      <c r="B42" s="165" t="s">
        <v>271</v>
      </c>
      <c r="C42" s="165" t="s">
        <v>226</v>
      </c>
      <c r="D42" s="165" t="s">
        <v>228</v>
      </c>
      <c r="E42" s="165" t="s">
        <v>228</v>
      </c>
      <c r="F42" s="165" t="s">
        <v>228</v>
      </c>
      <c r="G42" s="165" t="s">
        <v>228</v>
      </c>
      <c r="H42" s="165"/>
    </row>
    <row r="43" spans="1:8" ht="19.5" customHeight="1" x14ac:dyDescent="0.25">
      <c r="A43" s="165">
        <v>8360252891</v>
      </c>
      <c r="B43" s="165" t="s">
        <v>272</v>
      </c>
      <c r="C43" s="165" t="s">
        <v>226</v>
      </c>
      <c r="D43" s="165" t="s">
        <v>227</v>
      </c>
      <c r="E43" s="165" t="s">
        <v>255</v>
      </c>
      <c r="F43" s="165" t="s">
        <v>228</v>
      </c>
      <c r="G43" s="165" t="s">
        <v>228</v>
      </c>
      <c r="H43" s="165"/>
    </row>
    <row r="44" spans="1:8" ht="19.5" customHeight="1" x14ac:dyDescent="0.25">
      <c r="A44" s="165">
        <v>6720352244</v>
      </c>
      <c r="B44" s="165" t="s">
        <v>274</v>
      </c>
      <c r="C44" s="165" t="s">
        <v>226</v>
      </c>
      <c r="D44" s="165" t="s">
        <v>228</v>
      </c>
      <c r="E44" s="165" t="s">
        <v>228</v>
      </c>
      <c r="F44" s="165" t="s">
        <v>228</v>
      </c>
      <c r="G44" s="165" t="s">
        <v>228</v>
      </c>
      <c r="H44" s="165"/>
    </row>
    <row r="45" spans="1:8" ht="19.5" customHeight="1" x14ac:dyDescent="0.25">
      <c r="A45" s="165">
        <v>6870042405</v>
      </c>
      <c r="B45" s="165" t="s">
        <v>275</v>
      </c>
      <c r="C45" s="165" t="s">
        <v>226</v>
      </c>
      <c r="D45" s="165" t="s">
        <v>228</v>
      </c>
      <c r="E45" s="165" t="s">
        <v>228</v>
      </c>
      <c r="F45" s="165" t="s">
        <v>228</v>
      </c>
      <c r="G45" s="165" t="s">
        <v>228</v>
      </c>
      <c r="H45" s="165"/>
    </row>
    <row r="46" spans="1:8" ht="19.5" customHeight="1" x14ac:dyDescent="0.25">
      <c r="A46" s="165">
        <v>6930323193</v>
      </c>
      <c r="B46" s="165" t="s">
        <v>276</v>
      </c>
      <c r="C46" s="165" t="s">
        <v>226</v>
      </c>
      <c r="D46" s="165" t="s">
        <v>227</v>
      </c>
      <c r="E46" s="165" t="s">
        <v>228</v>
      </c>
      <c r="F46" s="165" t="s">
        <v>228</v>
      </c>
      <c r="G46" s="165" t="s">
        <v>228</v>
      </c>
      <c r="H46" s="165"/>
    </row>
    <row r="47" spans="1:8" ht="19.5" customHeight="1" x14ac:dyDescent="0.25">
      <c r="A47" s="166">
        <v>1210299267</v>
      </c>
      <c r="B47" s="165" t="s">
        <v>234</v>
      </c>
      <c r="C47" s="165" t="s">
        <v>235</v>
      </c>
      <c r="D47" s="165" t="s">
        <v>228</v>
      </c>
      <c r="E47" s="165" t="s">
        <v>228</v>
      </c>
      <c r="F47" s="165" t="s">
        <v>228</v>
      </c>
      <c r="G47" s="165" t="s">
        <v>228</v>
      </c>
    </row>
  </sheetData>
  <sortState ref="A1:G47">
    <sortCondition ref="C1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3"/>
  <sheetViews>
    <sheetView workbookViewId="0">
      <selection activeCell="B19" sqref="B19"/>
    </sheetView>
  </sheetViews>
  <sheetFormatPr defaultRowHeight="15" x14ac:dyDescent="0.25"/>
  <cols>
    <col min="2" max="2" width="54" bestFit="1" customWidth="1"/>
    <col min="3" max="3" width="11.28515625" bestFit="1" customWidth="1"/>
    <col min="4" max="5" width="11" bestFit="1" customWidth="1"/>
  </cols>
  <sheetData>
    <row r="1" spans="2:5" ht="15.75" thickBot="1" x14ac:dyDescent="0.3"/>
    <row r="2" spans="2:5" ht="23.25" x14ac:dyDescent="0.25">
      <c r="B2" s="59" t="s">
        <v>0</v>
      </c>
      <c r="C2" s="392" t="s">
        <v>103</v>
      </c>
      <c r="D2" s="393"/>
      <c r="E2" s="394"/>
    </row>
    <row r="3" spans="2:5" x14ac:dyDescent="0.25">
      <c r="B3" s="60" t="s">
        <v>159</v>
      </c>
      <c r="C3" s="61" t="s">
        <v>160</v>
      </c>
      <c r="D3" s="62" t="s">
        <v>7</v>
      </c>
      <c r="E3" s="63" t="s">
        <v>7</v>
      </c>
    </row>
    <row r="4" spans="2:5" x14ac:dyDescent="0.25">
      <c r="B4" s="64" t="s">
        <v>161</v>
      </c>
      <c r="C4" s="65">
        <v>750</v>
      </c>
      <c r="D4" s="66">
        <v>2250</v>
      </c>
      <c r="E4" s="67">
        <v>2250</v>
      </c>
    </row>
    <row r="5" spans="2:5" x14ac:dyDescent="0.25">
      <c r="B5" s="60" t="s">
        <v>8</v>
      </c>
      <c r="C5" s="61" t="s">
        <v>160</v>
      </c>
      <c r="D5" s="62" t="s">
        <v>7</v>
      </c>
      <c r="E5" s="63" t="s">
        <v>7</v>
      </c>
    </row>
    <row r="6" spans="2:5" x14ac:dyDescent="0.25">
      <c r="B6" s="64" t="s">
        <v>162</v>
      </c>
      <c r="C6" s="32">
        <v>375</v>
      </c>
      <c r="D6" s="66">
        <v>1125</v>
      </c>
      <c r="E6" s="67">
        <v>1125</v>
      </c>
    </row>
    <row r="7" spans="2:5" x14ac:dyDescent="0.25">
      <c r="B7" s="64" t="s">
        <v>163</v>
      </c>
      <c r="C7" s="32">
        <v>750</v>
      </c>
      <c r="D7" s="66">
        <v>2250</v>
      </c>
      <c r="E7" s="67">
        <v>2250</v>
      </c>
    </row>
    <row r="8" spans="2:5" x14ac:dyDescent="0.25">
      <c r="B8" s="64" t="s">
        <v>164</v>
      </c>
      <c r="C8" s="32">
        <v>1125</v>
      </c>
      <c r="D8" s="66">
        <v>3375</v>
      </c>
      <c r="E8" s="67">
        <v>3375</v>
      </c>
    </row>
    <row r="9" spans="2:5" x14ac:dyDescent="0.25">
      <c r="B9" s="64" t="s">
        <v>165</v>
      </c>
      <c r="C9" s="32">
        <v>2175</v>
      </c>
      <c r="D9" s="66">
        <v>6525</v>
      </c>
      <c r="E9" s="67">
        <v>6525</v>
      </c>
    </row>
    <row r="10" spans="2:5" x14ac:dyDescent="0.25">
      <c r="B10" s="64" t="s">
        <v>166</v>
      </c>
      <c r="C10" s="32">
        <v>4050</v>
      </c>
      <c r="D10" s="66">
        <v>12150</v>
      </c>
      <c r="E10" s="67">
        <v>12150</v>
      </c>
    </row>
    <row r="11" spans="2:5" x14ac:dyDescent="0.25">
      <c r="B11" s="60" t="s">
        <v>167</v>
      </c>
      <c r="C11" s="61" t="s">
        <v>160</v>
      </c>
      <c r="D11" s="62" t="s">
        <v>7</v>
      </c>
      <c r="E11" s="63" t="s">
        <v>7</v>
      </c>
    </row>
    <row r="12" spans="2:5" x14ac:dyDescent="0.25">
      <c r="B12" s="64" t="s">
        <v>168</v>
      </c>
      <c r="C12" s="32">
        <v>1620</v>
      </c>
      <c r="D12" s="66">
        <v>4860</v>
      </c>
      <c r="E12" s="67">
        <v>4860</v>
      </c>
    </row>
    <row r="13" spans="2:5" ht="15.75" thickBot="1" x14ac:dyDescent="0.3">
      <c r="B13" s="68" t="s">
        <v>169</v>
      </c>
      <c r="C13" s="69">
        <v>540</v>
      </c>
      <c r="D13" s="69">
        <v>1620</v>
      </c>
      <c r="E13" s="70">
        <v>162</v>
      </c>
    </row>
  </sheetData>
  <mergeCells count="1">
    <mergeCell ref="C2: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13"/>
  <sheetViews>
    <sheetView workbookViewId="0">
      <selection activeCell="C24" sqref="C24"/>
    </sheetView>
  </sheetViews>
  <sheetFormatPr defaultRowHeight="15" x14ac:dyDescent="0.25"/>
  <cols>
    <col min="3" max="3" width="48.140625" bestFit="1" customWidth="1"/>
    <col min="4" max="4" width="6" bestFit="1" customWidth="1"/>
    <col min="5" max="5" width="6.7109375" bestFit="1" customWidth="1"/>
  </cols>
  <sheetData>
    <row r="4" spans="3:5" ht="23.25" x14ac:dyDescent="0.25">
      <c r="C4" s="71" t="s">
        <v>170</v>
      </c>
    </row>
    <row r="5" spans="3:5" ht="15.75" thickBot="1" x14ac:dyDescent="0.3"/>
    <row r="6" spans="3:5" ht="31.5" thickTop="1" thickBot="1" x14ac:dyDescent="0.3">
      <c r="C6" s="72" t="s">
        <v>171</v>
      </c>
      <c r="D6" s="73" t="s">
        <v>172</v>
      </c>
      <c r="E6" s="73" t="s">
        <v>173</v>
      </c>
    </row>
    <row r="7" spans="3:5" ht="15.75" thickTop="1" x14ac:dyDescent="0.25">
      <c r="C7" s="74" t="s">
        <v>174</v>
      </c>
      <c r="D7" s="75">
        <v>75</v>
      </c>
      <c r="E7" s="76">
        <v>900</v>
      </c>
    </row>
    <row r="8" spans="3:5" x14ac:dyDescent="0.25">
      <c r="C8" s="77" t="s">
        <v>175</v>
      </c>
      <c r="D8" s="78">
        <v>146</v>
      </c>
      <c r="E8" s="79">
        <v>1750</v>
      </c>
    </row>
    <row r="9" spans="3:5" x14ac:dyDescent="0.25">
      <c r="C9" s="77" t="s">
        <v>176</v>
      </c>
      <c r="D9" s="78">
        <v>213</v>
      </c>
      <c r="E9" s="79">
        <v>2550</v>
      </c>
    </row>
    <row r="10" spans="3:5" x14ac:dyDescent="0.25">
      <c r="C10" s="77" t="s">
        <v>177</v>
      </c>
      <c r="D10" s="78">
        <v>408</v>
      </c>
      <c r="E10" s="79">
        <v>4900</v>
      </c>
    </row>
    <row r="11" spans="3:5" ht="15.75" thickBot="1" x14ac:dyDescent="0.3">
      <c r="C11" s="80" t="s">
        <v>178</v>
      </c>
      <c r="D11" s="81">
        <v>650</v>
      </c>
      <c r="E11" s="82">
        <v>7800</v>
      </c>
    </row>
    <row r="12" spans="3:5" ht="15.75" thickTop="1" x14ac:dyDescent="0.25"/>
    <row r="13" spans="3:5" x14ac:dyDescent="0.25">
      <c r="C13" s="83" t="s">
        <v>179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I9"/>
  <sheetViews>
    <sheetView workbookViewId="0">
      <selection activeCell="I12" sqref="I12"/>
    </sheetView>
  </sheetViews>
  <sheetFormatPr defaultRowHeight="15" x14ac:dyDescent="0.25"/>
  <cols>
    <col min="4" max="4" width="8.42578125" bestFit="1" customWidth="1"/>
    <col min="5" max="5" width="9" bestFit="1" customWidth="1"/>
  </cols>
  <sheetData>
    <row r="3" spans="4:9" ht="15.75" thickBot="1" x14ac:dyDescent="0.3"/>
    <row r="4" spans="4:9" ht="39" thickBot="1" x14ac:dyDescent="0.3">
      <c r="D4" s="84" t="s">
        <v>180</v>
      </c>
      <c r="E4" s="85" t="s">
        <v>181</v>
      </c>
      <c r="F4" s="85" t="s">
        <v>182</v>
      </c>
      <c r="G4" s="85" t="s">
        <v>183</v>
      </c>
      <c r="H4" s="85" t="s">
        <v>184</v>
      </c>
      <c r="I4" s="85" t="s">
        <v>185</v>
      </c>
    </row>
    <row r="5" spans="4:9" ht="15.75" thickBot="1" x14ac:dyDescent="0.3">
      <c r="D5" s="86" t="s">
        <v>186</v>
      </c>
      <c r="E5" s="87" t="s">
        <v>187</v>
      </c>
      <c r="F5" s="87" t="s">
        <v>188</v>
      </c>
      <c r="G5" s="87" t="s">
        <v>188</v>
      </c>
      <c r="H5" s="87" t="s">
        <v>189</v>
      </c>
      <c r="I5" s="88">
        <v>0</v>
      </c>
    </row>
    <row r="6" spans="4:9" ht="15.75" thickBot="1" x14ac:dyDescent="0.3">
      <c r="D6" s="86" t="s">
        <v>190</v>
      </c>
      <c r="E6" s="87" t="s">
        <v>191</v>
      </c>
      <c r="F6" s="87" t="s">
        <v>192</v>
      </c>
      <c r="G6" s="87" t="s">
        <v>192</v>
      </c>
      <c r="H6" s="87" t="s">
        <v>193</v>
      </c>
      <c r="I6" s="88">
        <v>0.17</v>
      </c>
    </row>
    <row r="7" spans="4:9" ht="15.75" thickBot="1" x14ac:dyDescent="0.3">
      <c r="D7" s="86" t="s">
        <v>194</v>
      </c>
      <c r="E7" s="87" t="s">
        <v>195</v>
      </c>
      <c r="F7" s="87" t="s">
        <v>196</v>
      </c>
      <c r="G7" s="87" t="s">
        <v>196</v>
      </c>
      <c r="H7" s="87" t="s">
        <v>197</v>
      </c>
      <c r="I7" s="88">
        <v>0.3</v>
      </c>
    </row>
    <row r="8" spans="4:9" ht="15.75" thickBot="1" x14ac:dyDescent="0.3">
      <c r="D8" s="86" t="s">
        <v>198</v>
      </c>
      <c r="E8" s="87" t="s">
        <v>199</v>
      </c>
      <c r="F8" s="87" t="s">
        <v>200</v>
      </c>
      <c r="G8" s="87" t="s">
        <v>200</v>
      </c>
      <c r="H8" s="87" t="s">
        <v>201</v>
      </c>
      <c r="I8" s="88">
        <v>0.4</v>
      </c>
    </row>
    <row r="9" spans="4:9" ht="15.75" thickBot="1" x14ac:dyDescent="0.3">
      <c r="D9" s="86" t="s">
        <v>202</v>
      </c>
      <c r="E9" s="87" t="s">
        <v>203</v>
      </c>
      <c r="F9" s="87" t="s">
        <v>204</v>
      </c>
      <c r="G9" s="87" t="s">
        <v>204</v>
      </c>
      <c r="H9" s="87" t="s">
        <v>205</v>
      </c>
      <c r="I9" s="88">
        <v>0.5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7</vt:i4>
      </vt:variant>
    </vt:vector>
  </HeadingPairs>
  <TitlesOfParts>
    <vt:vector size="7" baseType="lpstr">
      <vt:lpstr>RUN</vt:lpstr>
      <vt:lpstr>JUMP</vt:lpstr>
      <vt:lpstr>FLY</vt:lpstr>
      <vt:lpstr>Sayfa1</vt:lpstr>
      <vt:lpstr>VERİBİS</vt:lpstr>
      <vt:lpstr>DRİVE</vt:lpstr>
      <vt:lpstr>MASRAFF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Enes KUBAT</dc:creator>
  <cp:lastModifiedBy>Administrator</cp:lastModifiedBy>
  <cp:lastPrinted>2019-12-31T08:42:09Z</cp:lastPrinted>
  <dcterms:created xsi:type="dcterms:W3CDTF">2015-06-05T18:19:34Z</dcterms:created>
  <dcterms:modified xsi:type="dcterms:W3CDTF">2020-05-28T15:36:23Z</dcterms:modified>
</cp:coreProperties>
</file>